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21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dannythijs/Library/Mobile Documents/com~apple~CloudDocs/Diversen/Tempeliers/Documenten/"/>
    </mc:Choice>
  </mc:AlternateContent>
  <xr:revisionPtr revIDLastSave="0" documentId="13_ncr:1_{B3486C89-4F4C-D24D-9AED-FDA5E8626348}" xr6:coauthVersionLast="47" xr6:coauthVersionMax="47" xr10:uidLastSave="{00000000-0000-0000-0000-000000000000}"/>
  <bookViews>
    <workbookView xWindow="0" yWindow="500" windowWidth="28800" windowHeight="16440" xr2:uid="{00000000-000D-0000-FFFF-FFFF00000000}"/>
  </bookViews>
  <sheets>
    <sheet name="2022" sheetId="67" r:id="rId1"/>
    <sheet name="ALGEMEEN 2022" sheetId="65" state="hidden" r:id="rId2"/>
    <sheet name="Keuze menu's" sheetId="74" state="hidden" r:id="rId3"/>
  </sheets>
  <definedNames>
    <definedName name="Commanderijen">'Keuze menu''s'!$E$3:$E$13</definedName>
    <definedName name="Functie">'Keuze menu''s'!$B$4:$B$27</definedName>
    <definedName name="Lidgeld">'Keuze menu''s'!$C$4:$C$7</definedName>
    <definedName name="Rang">'Keuze menu''s'!$A$4:$A$9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42" i="67" l="1"/>
  <c r="U41" i="67"/>
  <c r="U40" i="67"/>
  <c r="U39" i="67"/>
  <c r="U38" i="67"/>
  <c r="U37" i="67"/>
  <c r="U36" i="67"/>
  <c r="U35" i="67"/>
  <c r="U43" i="67"/>
  <c r="U44" i="67"/>
  <c r="B35" i="67" l="1"/>
  <c r="X39" i="67"/>
  <c r="D35" i="67"/>
  <c r="I35" i="67" s="1"/>
  <c r="O59" i="65" l="1"/>
  <c r="O60" i="65"/>
  <c r="O61" i="65"/>
  <c r="O62" i="65"/>
  <c r="O63" i="65"/>
  <c r="O64" i="65"/>
  <c r="O65" i="65"/>
  <c r="O66" i="65"/>
  <c r="O58" i="65"/>
  <c r="AE55" i="65"/>
  <c r="AC55" i="65"/>
  <c r="AB56" i="65"/>
  <c r="AB57" i="65" s="1"/>
  <c r="AE57" i="65" s="1"/>
  <c r="AA56" i="65"/>
  <c r="AE56" i="65" s="1"/>
  <c r="W67" i="65"/>
  <c r="AC67" i="65" s="1"/>
  <c r="V67" i="65"/>
  <c r="AC64" i="65"/>
  <c r="AA57" i="65" l="1"/>
  <c r="AC57" i="65"/>
  <c r="AE58" i="65"/>
  <c r="AB67" i="65"/>
  <c r="AE59" i="65" l="1"/>
  <c r="AE60" i="65" l="1"/>
  <c r="AE61" i="65" l="1"/>
  <c r="AE62" i="65" l="1"/>
  <c r="AB23" i="65"/>
  <c r="AA23" i="65"/>
  <c r="Y12" i="65"/>
  <c r="Y13" i="65"/>
  <c r="Y14" i="65"/>
  <c r="Y15" i="65"/>
  <c r="Y16" i="65"/>
  <c r="Y17" i="65"/>
  <c r="Y18" i="65"/>
  <c r="Y20" i="65"/>
  <c r="Y21" i="65"/>
  <c r="Y22" i="65"/>
  <c r="Y11" i="65"/>
  <c r="W12" i="65"/>
  <c r="W13" i="65"/>
  <c r="W14" i="65"/>
  <c r="W15" i="65"/>
  <c r="W16" i="65"/>
  <c r="W17" i="65"/>
  <c r="W18" i="65"/>
  <c r="W19" i="65"/>
  <c r="W20" i="65"/>
  <c r="W21" i="65"/>
  <c r="W22" i="65"/>
  <c r="W11" i="65"/>
  <c r="AE63" i="65" l="1"/>
  <c r="Y23" i="65"/>
  <c r="X23" i="65"/>
  <c r="W23" i="65"/>
  <c r="V23" i="65"/>
  <c r="AE64" i="65" l="1"/>
  <c r="T23" i="65"/>
  <c r="AD23" i="65" s="1"/>
  <c r="AE66" i="65" l="1"/>
  <c r="AE65" i="65"/>
  <c r="Q60" i="65" l="1"/>
  <c r="Y60" i="65" l="1"/>
  <c r="AC60" i="65" s="1"/>
  <c r="Y58" i="65" l="1"/>
  <c r="AC58" i="65" s="1"/>
  <c r="Y59" i="65"/>
  <c r="AC59" i="65" s="1"/>
  <c r="Y61" i="65"/>
  <c r="AC61" i="65" s="1"/>
  <c r="Y62" i="65"/>
  <c r="AC62" i="65" s="1"/>
  <c r="Y63" i="65"/>
  <c r="AC63" i="65" s="1"/>
  <c r="Y65" i="65"/>
  <c r="AC65" i="65" s="1"/>
  <c r="Y66" i="65"/>
  <c r="AC66" i="65" s="1"/>
  <c r="X67" i="65"/>
  <c r="Y67" i="65" l="1"/>
  <c r="F44" i="65" l="1"/>
  <c r="F43" i="65"/>
  <c r="F42" i="65"/>
  <c r="F41" i="65"/>
  <c r="F40" i="65"/>
  <c r="F39" i="65"/>
  <c r="F38" i="65"/>
  <c r="F37" i="65"/>
  <c r="F36" i="65"/>
  <c r="F35" i="65"/>
  <c r="F34" i="65"/>
  <c r="F33" i="65"/>
  <c r="Q56" i="65"/>
  <c r="Q57" i="65"/>
  <c r="Q58" i="65"/>
  <c r="Q59" i="65"/>
  <c r="Q61" i="65"/>
  <c r="Q62" i="65"/>
  <c r="Q64" i="65"/>
  <c r="Q65" i="65"/>
  <c r="Q66" i="65"/>
  <c r="Q55" i="65"/>
  <c r="O57" i="65"/>
  <c r="Q67" i="65" l="1"/>
  <c r="O67" i="65"/>
  <c r="P66" i="65"/>
  <c r="N66" i="65"/>
  <c r="P65" i="65"/>
  <c r="N65" i="65"/>
  <c r="P64" i="65"/>
  <c r="N64" i="65"/>
  <c r="P63" i="65"/>
  <c r="N63" i="65"/>
  <c r="P62" i="65"/>
  <c r="N62" i="65"/>
  <c r="P61" i="65"/>
  <c r="N61" i="65"/>
  <c r="P60" i="65"/>
  <c r="N60" i="65"/>
  <c r="P59" i="65"/>
  <c r="N59" i="65"/>
  <c r="P58" i="65"/>
  <c r="N58" i="65"/>
  <c r="P57" i="65"/>
  <c r="N57" i="65"/>
  <c r="P56" i="65"/>
  <c r="N56" i="65"/>
  <c r="P55" i="65"/>
  <c r="N55" i="65"/>
  <c r="L33" i="65"/>
  <c r="K33" i="65"/>
  <c r="L34" i="65"/>
  <c r="K34" i="65"/>
  <c r="L35" i="65"/>
  <c r="K35" i="65"/>
  <c r="L36" i="65"/>
  <c r="K36" i="65"/>
  <c r="L37" i="65"/>
  <c r="K37" i="65"/>
  <c r="L38" i="65"/>
  <c r="K38" i="65"/>
  <c r="L40" i="65"/>
  <c r="K40" i="65"/>
  <c r="L41" i="65"/>
  <c r="K41" i="65"/>
  <c r="L42" i="65"/>
  <c r="K42" i="65"/>
  <c r="L43" i="65"/>
  <c r="K43" i="65"/>
  <c r="L44" i="65"/>
  <c r="K44" i="65"/>
  <c r="L39" i="65"/>
  <c r="K39" i="65"/>
  <c r="J33" i="65"/>
  <c r="J34" i="65"/>
  <c r="J35" i="65"/>
  <c r="J36" i="65"/>
  <c r="J37" i="65"/>
  <c r="J38" i="65"/>
  <c r="J40" i="65"/>
  <c r="J41" i="65"/>
  <c r="J42" i="65"/>
  <c r="J43" i="65"/>
  <c r="J44" i="65"/>
  <c r="J39" i="65"/>
  <c r="N67" i="65" l="1"/>
  <c r="P67" i="65"/>
  <c r="Q45" i="65"/>
  <c r="O45" i="65"/>
  <c r="P44" i="65"/>
  <c r="N44" i="65"/>
  <c r="P43" i="65"/>
  <c r="R43" i="65" s="1"/>
  <c r="N43" i="65"/>
  <c r="P42" i="65"/>
  <c r="N42" i="65"/>
  <c r="P41" i="65"/>
  <c r="R41" i="65" s="1"/>
  <c r="N41" i="65"/>
  <c r="P40" i="65"/>
  <c r="N40" i="65"/>
  <c r="P39" i="65"/>
  <c r="R39" i="65" s="1"/>
  <c r="N39" i="65"/>
  <c r="P38" i="65"/>
  <c r="N38" i="65"/>
  <c r="P37" i="65"/>
  <c r="R37" i="65" s="1"/>
  <c r="N37" i="65"/>
  <c r="P36" i="65"/>
  <c r="N36" i="65"/>
  <c r="P35" i="65"/>
  <c r="R35" i="65" s="1"/>
  <c r="N35" i="65"/>
  <c r="P34" i="65"/>
  <c r="R34" i="65" s="1"/>
  <c r="N34" i="65"/>
  <c r="P33" i="65"/>
  <c r="R33" i="65" s="1"/>
  <c r="N33" i="65"/>
  <c r="N45" i="65" l="1"/>
  <c r="P45" i="65"/>
  <c r="K45" i="65"/>
  <c r="L45" i="65"/>
  <c r="J45" i="65"/>
  <c r="R36" i="65"/>
  <c r="R38" i="65"/>
  <c r="R40" i="65"/>
  <c r="R42" i="65"/>
  <c r="R44" i="65"/>
  <c r="N14" i="65"/>
  <c r="N15" i="65"/>
  <c r="N16" i="65"/>
  <c r="N17" i="65"/>
  <c r="N18" i="65"/>
  <c r="N19" i="65"/>
  <c r="N20" i="65"/>
  <c r="N21" i="65"/>
  <c r="N22" i="65"/>
  <c r="N12" i="65"/>
  <c r="N13" i="65"/>
  <c r="N11" i="65"/>
  <c r="N23" i="65" l="1"/>
  <c r="R45" i="65"/>
  <c r="L22" i="65" l="1"/>
  <c r="L66" i="65" s="1"/>
  <c r="L21" i="65"/>
  <c r="L65" i="65" s="1"/>
  <c r="L20" i="65"/>
  <c r="L64" i="65" s="1"/>
  <c r="L19" i="65"/>
  <c r="L63" i="65" s="1"/>
  <c r="L18" i="65"/>
  <c r="L62" i="65" s="1"/>
  <c r="L17" i="65"/>
  <c r="L61" i="65" s="1"/>
  <c r="L16" i="65"/>
  <c r="L60" i="65" s="1"/>
  <c r="L15" i="65"/>
  <c r="L59" i="65" s="1"/>
  <c r="L14" i="65"/>
  <c r="L58" i="65" s="1"/>
  <c r="J22" i="65"/>
  <c r="J66" i="65" s="1"/>
  <c r="J21" i="65"/>
  <c r="J65" i="65" s="1"/>
  <c r="J20" i="65"/>
  <c r="J64" i="65" s="1"/>
  <c r="J19" i="65"/>
  <c r="J63" i="65" s="1"/>
  <c r="J18" i="65"/>
  <c r="J62" i="65" s="1"/>
  <c r="J17" i="65"/>
  <c r="J61" i="65" s="1"/>
  <c r="J16" i="65"/>
  <c r="J60" i="65" s="1"/>
  <c r="J15" i="65"/>
  <c r="J59" i="65" s="1"/>
  <c r="J14" i="65"/>
  <c r="J58" i="65" s="1"/>
  <c r="O23" i="65"/>
  <c r="P12" i="65"/>
  <c r="R12" i="65" s="1"/>
  <c r="P13" i="65"/>
  <c r="R13" i="65" s="1"/>
  <c r="P14" i="65"/>
  <c r="P15" i="65"/>
  <c r="P16" i="65"/>
  <c r="P17" i="65"/>
  <c r="P18" i="65"/>
  <c r="R18" i="65" s="1"/>
  <c r="P19" i="65"/>
  <c r="P20" i="65"/>
  <c r="P21" i="65"/>
  <c r="P22" i="65"/>
  <c r="R22" i="65" s="1"/>
  <c r="P11" i="65"/>
  <c r="R11" i="65" s="1"/>
  <c r="R55" i="65" s="1"/>
  <c r="R20" i="65" l="1"/>
  <c r="R64" i="65" s="1"/>
  <c r="R19" i="65"/>
  <c r="R63" i="65" s="1"/>
  <c r="R21" i="65"/>
  <c r="R65" i="65" s="1"/>
  <c r="R17" i="65"/>
  <c r="R61" i="65" s="1"/>
  <c r="R15" i="65"/>
  <c r="R59" i="65" s="1"/>
  <c r="R16" i="65"/>
  <c r="R60" i="65" s="1"/>
  <c r="R14" i="65"/>
  <c r="R58" i="65" s="1"/>
  <c r="R66" i="65"/>
  <c r="R57" i="65"/>
  <c r="R62" i="65"/>
  <c r="J55" i="65" l="1"/>
  <c r="F13" i="65"/>
  <c r="J12" i="65"/>
  <c r="J56" i="65" s="1"/>
  <c r="L12" i="65"/>
  <c r="L11" i="65"/>
  <c r="L55" i="65" s="1"/>
  <c r="L56" i="65" l="1"/>
  <c r="J13" i="65"/>
  <c r="J57" i="65" s="1"/>
  <c r="J67" i="65" s="1"/>
  <c r="F57" i="65"/>
  <c r="D332" i="67"/>
  <c r="F332" i="67"/>
  <c r="G332" i="67"/>
  <c r="H332" i="67"/>
  <c r="D337" i="67"/>
  <c r="E337" i="67" s="1"/>
  <c r="E353" i="67" s="1"/>
  <c r="D348" i="67"/>
  <c r="E348" i="67"/>
  <c r="D349" i="67"/>
  <c r="E349" i="67"/>
  <c r="D350" i="67"/>
  <c r="E350" i="67"/>
  <c r="E13" i="65" l="1"/>
  <c r="E57" i="65" s="1"/>
  <c r="E12" i="65"/>
  <c r="E56" i="65" s="1"/>
  <c r="E11" i="65"/>
  <c r="E55" i="65" s="1"/>
  <c r="R56" i="65"/>
  <c r="R23" i="65"/>
  <c r="I34" i="65"/>
  <c r="L13" i="65"/>
  <c r="L57" i="65" s="1"/>
  <c r="L67" i="65" s="1"/>
  <c r="F11" i="65"/>
  <c r="F55" i="65" s="1"/>
  <c r="F12" i="65"/>
  <c r="F56" i="65" s="1"/>
  <c r="D353" i="67"/>
  <c r="O33" i="67"/>
  <c r="O32" i="67"/>
  <c r="O31" i="67"/>
  <c r="O29" i="67"/>
  <c r="O9" i="67"/>
  <c r="O8" i="67"/>
  <c r="I35" i="65"/>
  <c r="I33" i="65"/>
  <c r="R67" i="65" l="1"/>
  <c r="I12" i="65"/>
  <c r="I56" i="65" s="1"/>
  <c r="I11" i="65"/>
  <c r="I55" i="65" s="1"/>
  <c r="I13" i="65"/>
  <c r="I57" i="65" s="1"/>
  <c r="K12" i="65"/>
  <c r="K56" i="65" s="1"/>
  <c r="K13" i="65" l="1"/>
  <c r="K57" i="65" s="1"/>
  <c r="K11" i="65"/>
  <c r="K55" i="65" s="1"/>
  <c r="J322" i="65"/>
  <c r="J305" i="65"/>
  <c r="C305" i="65"/>
  <c r="B305" i="65"/>
  <c r="A305" i="65"/>
  <c r="J323" i="65"/>
  <c r="L23" i="65"/>
  <c r="J321" i="65"/>
  <c r="J326" i="65" s="1"/>
  <c r="P23" i="65" l="1"/>
  <c r="J23" i="65"/>
  <c r="Q23" i="65" l="1"/>
  <c r="E14" i="65" l="1"/>
  <c r="E58" i="65" s="1"/>
  <c r="E15" i="65"/>
  <c r="E59" i="65" s="1"/>
  <c r="E16" i="65"/>
  <c r="E17" i="65"/>
  <c r="E61" i="65" s="1"/>
  <c r="E18" i="65" l="1"/>
  <c r="E62" i="65" s="1"/>
  <c r="S18" i="65"/>
  <c r="S22" i="65"/>
  <c r="E22" i="65"/>
  <c r="E66" i="65" s="1"/>
  <c r="S21" i="65"/>
  <c r="E21" i="65"/>
  <c r="E65" i="65" s="1"/>
  <c r="S20" i="65"/>
  <c r="E20" i="65"/>
  <c r="E64" i="65" s="1"/>
  <c r="E19" i="65"/>
  <c r="E63" i="65" s="1"/>
  <c r="S19" i="65"/>
  <c r="E60" i="65"/>
  <c r="S23" i="65" l="1"/>
  <c r="AC23" i="65" s="1"/>
  <c r="E23" i="65"/>
  <c r="E67" i="65"/>
  <c r="F14" i="65" l="1"/>
  <c r="F58" i="65" s="1"/>
  <c r="F15" i="65"/>
  <c r="F59" i="65" s="1"/>
  <c r="F17" i="65"/>
  <c r="F61" i="65" s="1"/>
  <c r="F18" i="65"/>
  <c r="F62" i="65" s="1"/>
  <c r="F19" i="65"/>
  <c r="F63" i="65" s="1"/>
  <c r="F20" i="65"/>
  <c r="F64" i="65" s="1"/>
  <c r="F21" i="65"/>
  <c r="F65" i="65" s="1"/>
  <c r="F22" i="65"/>
  <c r="F66" i="65" s="1"/>
  <c r="F16" i="65"/>
  <c r="F60" i="65" s="1"/>
  <c r="D45" i="65"/>
  <c r="F45" i="65"/>
  <c r="I41" i="65"/>
  <c r="I36" i="65"/>
  <c r="I38" i="65"/>
  <c r="I40" i="65"/>
  <c r="I37" i="65"/>
  <c r="I43" i="65"/>
  <c r="I44" i="65"/>
  <c r="I42" i="65"/>
  <c r="D23" i="65" l="1"/>
  <c r="F67" i="65"/>
  <c r="D67" i="65"/>
  <c r="F23" i="65"/>
  <c r="I39" i="65"/>
  <c r="I22" i="65"/>
  <c r="I66" i="65" s="1"/>
  <c r="I21" i="65"/>
  <c r="I65" i="65" s="1"/>
  <c r="I18" i="65"/>
  <c r="I62" i="65" s="1"/>
  <c r="I14" i="65"/>
  <c r="I58" i="65" s="1"/>
  <c r="I19" i="65"/>
  <c r="I63" i="65" s="1"/>
  <c r="I15" i="65"/>
  <c r="I59" i="65" s="1"/>
  <c r="I17" i="65"/>
  <c r="I20" i="65"/>
  <c r="I64" i="65" s="1"/>
  <c r="I16" i="65"/>
  <c r="I60" i="65" s="1"/>
  <c r="I61" i="65" l="1"/>
  <c r="I67" i="65" s="1"/>
  <c r="I45" i="65"/>
  <c r="I23" i="65"/>
  <c r="K22" i="65"/>
  <c r="K66" i="65" s="1"/>
  <c r="K17" i="65"/>
  <c r="K61" i="65" s="1"/>
  <c r="K18" i="65"/>
  <c r="K62" i="65" s="1"/>
  <c r="K19" i="65"/>
  <c r="K63" i="65" s="1"/>
  <c r="K15" i="65"/>
  <c r="K59" i="65" s="1"/>
  <c r="K21" i="65"/>
  <c r="K65" i="65" s="1"/>
  <c r="K20" i="65"/>
  <c r="K64" i="65" s="1"/>
  <c r="K16" i="65"/>
  <c r="K60" i="65" s="1"/>
  <c r="K14" i="65"/>
  <c r="K58" i="65" s="1"/>
  <c r="K67" i="65" l="1"/>
  <c r="K23" i="65"/>
  <c r="AC56" i="6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O14" authorId="0" shapeId="0" xr:uid="{70375535-6F49-534E-8906-DE5C7FA9D2DA}">
      <text>
        <r>
          <rPr>
            <b/>
            <sz val="10"/>
            <color rgb="FF000000"/>
            <rFont val="Tahoma"/>
            <family val="2"/>
          </rPr>
          <t>= Min €560 aftrek Van de weyer(Anika)</t>
        </r>
      </text>
    </comment>
    <comment ref="O19" authorId="0" shapeId="0" xr:uid="{EC93A06D-066B-9440-A4C4-62E8139D1F72}">
      <text>
        <r>
          <rPr>
            <b/>
            <sz val="10"/>
            <color rgb="FF000000"/>
            <rFont val="Tahoma"/>
            <family val="2"/>
          </rPr>
          <t>€1000 zogezegt voorschot betaalt, maar was eigenlijk achterstand. 1000 moet nog uit tegoed gehaald worden</t>
        </r>
      </text>
    </comment>
    <comment ref="R55" authorId="0" shapeId="0" xr:uid="{B9CD6305-7374-1045-83BA-F7244AD1CCB0}">
      <text>
        <r>
          <rPr>
            <b/>
            <sz val="10"/>
            <color rgb="FF000000"/>
            <rFont val="Tahoma"/>
            <family val="2"/>
          </rPr>
          <t>1150 reserve gelegd</t>
        </r>
      </text>
    </comment>
    <comment ref="R56" authorId="0" shapeId="0" xr:uid="{84608253-B7DA-AB4C-9425-5895C12CA736}">
      <text>
        <r>
          <rPr>
            <b/>
            <sz val="10"/>
            <color rgb="FF000000"/>
            <rFont val="Tahoma"/>
            <family val="2"/>
          </rPr>
          <t>0 in reserve gelgt</t>
        </r>
      </text>
    </comment>
    <comment ref="Y57" authorId="0" shapeId="0" xr:uid="{15C05B20-BCB4-7C4D-8FC1-D98AFC7F2B26}">
      <text>
        <r>
          <rPr>
            <sz val="10"/>
            <color rgb="FF000000"/>
            <rFont val="Tahoma"/>
            <family val="2"/>
          </rPr>
          <t xml:space="preserve">auto 169
</t>
        </r>
        <r>
          <rPr>
            <sz val="10"/>
            <color rgb="FF000000"/>
            <rFont val="Tahoma"/>
            <family val="2"/>
          </rPr>
          <t>RSZ 381</t>
        </r>
      </text>
    </comment>
  </commentList>
</comments>
</file>

<file path=xl/sharedStrings.xml><?xml version="1.0" encoding="utf-8"?>
<sst xmlns="http://schemas.openxmlformats.org/spreadsheetml/2006/main" count="280" uniqueCount="136">
  <si>
    <t xml:space="preserve"> </t>
  </si>
  <si>
    <t>Totaal</t>
  </si>
  <si>
    <t>Gasten</t>
  </si>
  <si>
    <t>Addressen</t>
  </si>
  <si>
    <t>Aantal contracten</t>
  </si>
  <si>
    <t>Januari</t>
  </si>
  <si>
    <t>Februari</t>
  </si>
  <si>
    <t>Maart</t>
  </si>
  <si>
    <t>April</t>
  </si>
  <si>
    <t>Mei</t>
  </si>
  <si>
    <t>Juni</t>
  </si>
  <si>
    <t>Juli</t>
  </si>
  <si>
    <t>Augustus</t>
  </si>
  <si>
    <t>September</t>
  </si>
  <si>
    <t>Oktober</t>
  </si>
  <si>
    <t>November</t>
  </si>
  <si>
    <t>December</t>
  </si>
  <si>
    <t>Jaar</t>
  </si>
  <si>
    <t>Kapitaal</t>
  </si>
  <si>
    <t>Naam</t>
  </si>
  <si>
    <t>Aantal cont:</t>
  </si>
  <si>
    <t>3,50 % Luc</t>
  </si>
  <si>
    <t>Maand</t>
  </si>
  <si>
    <t>Totaal kapitaal LUC</t>
  </si>
  <si>
    <t>Kapitaal LUC</t>
  </si>
  <si>
    <t>Jaar overzicht</t>
  </si>
  <si>
    <t>Aantal contr</t>
  </si>
  <si>
    <t>Contr</t>
  </si>
  <si>
    <t>Comissie</t>
  </si>
  <si>
    <t>Comiss</t>
  </si>
  <si>
    <t>Tegoed</t>
  </si>
  <si>
    <t>Uitbetaald</t>
  </si>
  <si>
    <t>Kosten</t>
  </si>
  <si>
    <t>Debet</t>
  </si>
  <si>
    <t>Netto reserve</t>
  </si>
  <si>
    <t>UITBETALINGEN &amp; RESERVE</t>
  </si>
  <si>
    <t>Uitbetaald *</t>
  </si>
  <si>
    <t>Kosten *</t>
  </si>
  <si>
    <t>Gemiddeld kap p/m</t>
  </si>
  <si>
    <t>Reserve 40%</t>
  </si>
  <si>
    <t>Netto 60%</t>
  </si>
  <si>
    <t>Contracten</t>
  </si>
  <si>
    <r>
      <rPr>
        <b/>
        <sz val="12"/>
        <color theme="2" tint="-0.499984740745262"/>
        <rFont val="Calibri (Hoofdtekst)"/>
      </rPr>
      <t>UITBETALINGEN</t>
    </r>
    <r>
      <rPr>
        <b/>
        <sz val="14"/>
        <color theme="2" tint="-0.499984740745262"/>
        <rFont val="Calibri"/>
        <family val="2"/>
        <scheme val="minor"/>
      </rPr>
      <t xml:space="preserve">                                                          </t>
    </r>
    <r>
      <rPr>
        <b/>
        <sz val="14"/>
        <color rgb="FF0070C0"/>
        <rFont val="Calibri (Hoofdtekst)"/>
      </rPr>
      <t xml:space="preserve">OVERZICHT 2020 </t>
    </r>
    <r>
      <rPr>
        <b/>
        <sz val="14"/>
        <color theme="2" tint="-0.499984740745262"/>
        <rFont val="Calibri"/>
        <family val="2"/>
        <scheme val="minor"/>
      </rPr>
      <t xml:space="preserve">                                                                       </t>
    </r>
    <r>
      <rPr>
        <b/>
        <sz val="12"/>
        <color theme="2" tint="-0.499984740745262"/>
        <rFont val="Calibri (Hoofdtekst)"/>
      </rPr>
      <t xml:space="preserve">RESERVE </t>
    </r>
    <r>
      <rPr>
        <b/>
        <sz val="14"/>
        <color theme="2" tint="-0.499984740745262"/>
        <rFont val="Calibri"/>
        <family val="2"/>
        <scheme val="minor"/>
      </rPr>
      <t xml:space="preserve">  </t>
    </r>
  </si>
  <si>
    <t>Reserve RSZ</t>
  </si>
  <si>
    <t>J</t>
  </si>
  <si>
    <t>F</t>
  </si>
  <si>
    <t>M</t>
  </si>
  <si>
    <t>A</t>
  </si>
  <si>
    <t>S</t>
  </si>
  <si>
    <t>O</t>
  </si>
  <si>
    <t>N</t>
  </si>
  <si>
    <t>D</t>
  </si>
  <si>
    <t>Reserve loon</t>
  </si>
  <si>
    <t>Update:</t>
  </si>
  <si>
    <t>Contra</t>
  </si>
  <si>
    <t>Bonnen gekocht</t>
  </si>
  <si>
    <t>Bonnen inkoop</t>
  </si>
  <si>
    <t>Bonnen te goed</t>
  </si>
  <si>
    <t>Aldi aank</t>
  </si>
  <si>
    <t>Delhaize aank</t>
  </si>
  <si>
    <t>Aldi reserve</t>
  </si>
  <si>
    <t>Delhaize reserve</t>
  </si>
  <si>
    <t>Aldi</t>
  </si>
  <si>
    <t>Delhaize</t>
  </si>
  <si>
    <t>AANKOOP</t>
  </si>
  <si>
    <t>Aftrek</t>
  </si>
  <si>
    <t>CADEAU BONNEN</t>
  </si>
  <si>
    <t>OVERLIJDENSBIJSTAND 2021</t>
  </si>
  <si>
    <t>HOMELAND 2021</t>
  </si>
  <si>
    <r>
      <rPr>
        <b/>
        <sz val="12"/>
        <color theme="2" tint="-0.499984740745262"/>
        <rFont val="Calibri (Hoofdtekst)"/>
      </rPr>
      <t>UITVAARTBIJSTAND</t>
    </r>
    <r>
      <rPr>
        <b/>
        <sz val="14"/>
        <color theme="2" tint="-0.499984740745262"/>
        <rFont val="Calibri"/>
        <family val="2"/>
        <scheme val="minor"/>
      </rPr>
      <t xml:space="preserve">                                        </t>
    </r>
    <r>
      <rPr>
        <b/>
        <sz val="14"/>
        <color rgb="FF0070C0"/>
        <rFont val="Calibri (Hoofdtekst)"/>
      </rPr>
      <t>OVERZICHT 2021</t>
    </r>
    <r>
      <rPr>
        <b/>
        <sz val="14"/>
        <color theme="2" tint="-0.499984740745262"/>
        <rFont val="Calibri"/>
        <family val="2"/>
        <scheme val="minor"/>
      </rPr>
      <t xml:space="preserve">                                                       </t>
    </r>
    <r>
      <rPr>
        <b/>
        <sz val="12"/>
        <color theme="2" tint="-0.499984740745262"/>
        <rFont val="Calibri (Hoofdtekst)"/>
      </rPr>
      <t>HOMELAND</t>
    </r>
  </si>
  <si>
    <t>Reserve - 157</t>
  </si>
  <si>
    <t>Min auto</t>
  </si>
  <si>
    <t>Kosten Privé</t>
  </si>
  <si>
    <t>Kosten RSZ</t>
  </si>
  <si>
    <t>TOTALEN</t>
  </si>
  <si>
    <t>TOTAAL RESERVE</t>
  </si>
  <si>
    <t>INKOMSTEN &amp; UITGAVEN 2021</t>
  </si>
  <si>
    <t>Commanderij</t>
  </si>
  <si>
    <t>Functie</t>
  </si>
  <si>
    <t>Adres</t>
  </si>
  <si>
    <t>Telefoon</t>
  </si>
  <si>
    <t>Lidgeld</t>
  </si>
  <si>
    <t>LEDENBESTAND</t>
  </si>
  <si>
    <t>Email</t>
  </si>
  <si>
    <t>Rang</t>
  </si>
  <si>
    <t>Antwerpen Metropool</t>
  </si>
  <si>
    <t>St Niklaas Waasland</t>
  </si>
  <si>
    <t>Antwerpen Noord</t>
  </si>
  <si>
    <t>Brugge</t>
  </si>
  <si>
    <t>Klein Brabant</t>
  </si>
  <si>
    <t>West Brabant</t>
  </si>
  <si>
    <t>Gent</t>
  </si>
  <si>
    <t>Limburg</t>
  </si>
  <si>
    <t>Ninove</t>
  </si>
  <si>
    <t>Observant</t>
  </si>
  <si>
    <t>Postulant</t>
  </si>
  <si>
    <t>Ridder</t>
  </si>
  <si>
    <t>Steunend lid</t>
  </si>
  <si>
    <t>Prior</t>
  </si>
  <si>
    <t>Maarschalk</t>
  </si>
  <si>
    <t>Kanselier</t>
  </si>
  <si>
    <t>Commandeur</t>
  </si>
  <si>
    <t>Zegelbewaarder</t>
  </si>
  <si>
    <t>Kapelaan</t>
  </si>
  <si>
    <t>Visitaror</t>
  </si>
  <si>
    <t>Schout</t>
  </si>
  <si>
    <t>Connetable</t>
  </si>
  <si>
    <t>Vaandeldrager</t>
  </si>
  <si>
    <t>Groot Prior Magister</t>
  </si>
  <si>
    <t>Groot Senechal</t>
  </si>
  <si>
    <t>Groot Maarschalk</t>
  </si>
  <si>
    <t>Groot Commnadeur</t>
  </si>
  <si>
    <t>Groot Baljuw</t>
  </si>
  <si>
    <t>Groot Zegelbewaarder</t>
  </si>
  <si>
    <t>Groot Kapelaan</t>
  </si>
  <si>
    <t>Groot Visitator</t>
  </si>
  <si>
    <t>Betaald</t>
  </si>
  <si>
    <t>Afwachtend</t>
  </si>
  <si>
    <t>Stopgezet</t>
  </si>
  <si>
    <t>Sponser</t>
  </si>
  <si>
    <t>Groot Kanselier</t>
  </si>
  <si>
    <t>Baljuw</t>
  </si>
  <si>
    <t>Groot Vaandeldrager</t>
  </si>
  <si>
    <t>Lid sinds</t>
  </si>
  <si>
    <t xml:space="preserve">Aalst Dendermonde </t>
  </si>
  <si>
    <t>Lidgeld Kapittel</t>
  </si>
  <si>
    <t>Datum</t>
  </si>
  <si>
    <t>Aantal leden totaal</t>
  </si>
  <si>
    <t>Gestort</t>
  </si>
  <si>
    <t>Lidgeld tegoed</t>
  </si>
  <si>
    <t>Totaal lidgeld</t>
  </si>
  <si>
    <t>Senechal</t>
  </si>
  <si>
    <t>Aalst Dendermonde</t>
  </si>
  <si>
    <t>Commanderijen</t>
  </si>
  <si>
    <t>10% Kapittel</t>
  </si>
  <si>
    <t>90% Comm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</si>
</sst>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_ * #,##0_ ;_ * \-#,##0_ ;_ * &quot;-&quot;??_ ;_ @_ "/>
    <numFmt numFmtId="166" formatCode="&quot;€&quot;\ #,##0.00"/>
  </numFmts>
  <fonts count="6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sz val="14"/>
      <color theme="3" tint="0.39997558519241921"/>
      <name val="Calibri"/>
      <family val="2"/>
      <scheme val="minor"/>
    </font>
    <font>
      <b/>
      <sz val="14"/>
      <color theme="3" tint="0.39997558519241921"/>
      <name val="Calibri"/>
      <family val="2"/>
      <scheme val="minor"/>
    </font>
    <font>
      <sz val="12"/>
      <color theme="2" tint="-0.499984740745262"/>
      <name val="Calibri (Hoofdtekst)"/>
    </font>
    <font>
      <b/>
      <sz val="11"/>
      <color theme="2" tint="-0.499984740745262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4"/>
      <color rgb="FF0070C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FFFFFF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sz val="11"/>
      <color rgb="FF80808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 tint="4.9989318521683403E-2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color rgb="FF00B050"/>
      <name val="Calibri"/>
      <family val="2"/>
      <scheme val="minor"/>
    </font>
    <font>
      <sz val="14"/>
      <color theme="1" tint="0.249977111117893"/>
      <name val="Calibri"/>
      <family val="2"/>
      <scheme val="minor"/>
    </font>
    <font>
      <b/>
      <sz val="14"/>
      <color theme="1" tint="0.249977111117893"/>
      <name val="Calibri"/>
      <family val="2"/>
      <scheme val="minor"/>
    </font>
    <font>
      <sz val="14"/>
      <color theme="1" tint="0.34998626667073579"/>
      <name val="Calibri"/>
      <family val="2"/>
      <scheme val="minor"/>
    </font>
    <font>
      <b/>
      <sz val="14"/>
      <color theme="2" tint="-0.499984740745262"/>
      <name val="Calibri"/>
      <family val="2"/>
      <scheme val="minor"/>
    </font>
    <font>
      <b/>
      <sz val="14"/>
      <color rgb="FF0070C0"/>
      <name val="Calibri (Hoofdtekst)"/>
    </font>
    <font>
      <b/>
      <sz val="12"/>
      <color theme="2" tint="-0.499984740745262"/>
      <name val="Calibri (Hoofdtekst)"/>
    </font>
    <font>
      <sz val="12"/>
      <color theme="1"/>
      <name val="Calibri (Hoofdtekst)"/>
    </font>
    <font>
      <b/>
      <sz val="12"/>
      <color theme="1" tint="0.34998626667073579"/>
      <name val="Calibri"/>
      <family val="2"/>
      <scheme val="minor"/>
    </font>
    <font>
      <b/>
      <sz val="14"/>
      <color theme="1" tint="0.34998626667073579"/>
      <name val="Calibri"/>
      <family val="2"/>
      <scheme val="minor"/>
    </font>
    <font>
      <sz val="12"/>
      <color theme="1" tint="0.34998626667073579"/>
      <name val="Calibri"/>
      <family val="2"/>
      <scheme val="minor"/>
    </font>
    <font>
      <sz val="14"/>
      <color theme="1" tint="0.499984740745262"/>
      <name val="Calibri"/>
      <family val="2"/>
      <scheme val="minor"/>
    </font>
    <font>
      <u/>
      <sz val="14"/>
      <color theme="1" tint="0.34998626667073579"/>
      <name val="Calibri"/>
      <family val="2"/>
      <scheme val="minor"/>
    </font>
    <font>
      <b/>
      <sz val="14"/>
      <color theme="4"/>
      <name val="Calibri"/>
      <family val="2"/>
      <scheme val="minor"/>
    </font>
    <font>
      <sz val="14"/>
      <color theme="2"/>
      <name val="Calibri"/>
      <family val="2"/>
      <scheme val="minor"/>
    </font>
    <font>
      <b/>
      <sz val="10"/>
      <color rgb="FF000000"/>
      <name val="Tahoma"/>
      <family val="2"/>
    </font>
    <font>
      <sz val="11"/>
      <color theme="1" tint="0.34998626667073579"/>
      <name val="Calibri"/>
      <family val="2"/>
      <scheme val="minor"/>
    </font>
    <font>
      <sz val="10"/>
      <color rgb="FF000000"/>
      <name val="Tahoma"/>
      <family val="2"/>
    </font>
    <font>
      <sz val="24"/>
      <color theme="1" tint="0.499984740745262"/>
      <name val="Calibri"/>
      <family val="2"/>
      <scheme val="minor"/>
    </font>
    <font>
      <sz val="23"/>
      <color theme="0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2"/>
      <name val="Calibri"/>
      <family val="2"/>
      <scheme val="minor"/>
    </font>
    <font>
      <sz val="12"/>
      <color theme="1" tint="0.14999847407452621"/>
      <name val="Calibri"/>
      <family val="2"/>
      <scheme val="minor"/>
    </font>
    <font>
      <b/>
      <sz val="14"/>
      <color rgb="FFFFC000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sz val="14"/>
      <color theme="1" tint="0.14999847407452621"/>
      <name val="Calibri"/>
      <family val="2"/>
      <scheme val="minor"/>
    </font>
    <font>
      <b/>
      <sz val="14"/>
      <color theme="1" tint="0.1499984740745262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4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499984740745262"/>
        <bgColor indexed="64"/>
      </patternFill>
    </fill>
  </fills>
  <borders count="5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342">
    <xf numFmtId="0" fontId="0" fillId="0" borderId="0" xfId="0"/>
    <xf numFmtId="0" fontId="0" fillId="0" borderId="0" xfId="0" applyAlignment="1">
      <alignment wrapText="1"/>
    </xf>
    <xf numFmtId="0" fontId="0" fillId="0" borderId="0" xfId="0" applyBorder="1"/>
    <xf numFmtId="0" fontId="0" fillId="0" borderId="1" xfId="0" applyBorder="1"/>
    <xf numFmtId="0" fontId="0" fillId="0" borderId="0" xfId="0" applyAlignment="1">
      <alignment horizontal="left"/>
    </xf>
    <xf numFmtId="0" fontId="5" fillId="0" borderId="0" xfId="0" applyFont="1"/>
    <xf numFmtId="0" fontId="0" fillId="0" borderId="0" xfId="0" applyAlignment="1">
      <alignment horizontal="right"/>
    </xf>
    <xf numFmtId="0" fontId="9" fillId="0" borderId="0" xfId="0" applyFont="1"/>
    <xf numFmtId="0" fontId="12" fillId="0" borderId="0" xfId="0" applyFont="1"/>
    <xf numFmtId="0" fontId="8" fillId="0" borderId="0" xfId="1" applyNumberFormat="1" applyFont="1" applyFill="1" applyBorder="1" applyAlignment="1">
      <alignment horizontal="center"/>
    </xf>
    <xf numFmtId="1" fontId="13" fillId="0" borderId="0" xfId="1" applyNumberFormat="1" applyFont="1" applyFill="1" applyBorder="1" applyAlignment="1">
      <alignment horizontal="center"/>
    </xf>
    <xf numFmtId="1" fontId="14" fillId="0" borderId="0" xfId="1" applyNumberFormat="1" applyFont="1" applyFill="1" applyBorder="1" applyAlignment="1">
      <alignment horizontal="center"/>
    </xf>
    <xf numFmtId="165" fontId="14" fillId="0" borderId="0" xfId="1" applyNumberFormat="1" applyFont="1" applyFill="1" applyBorder="1" applyAlignment="1">
      <alignment horizontal="center"/>
    </xf>
    <xf numFmtId="0" fontId="0" fillId="0" borderId="0" xfId="0" applyFill="1"/>
    <xf numFmtId="0" fontId="4" fillId="0" borderId="0" xfId="0" applyFont="1"/>
    <xf numFmtId="0" fontId="10" fillId="0" borderId="0" xfId="0" applyFont="1" applyAlignment="1">
      <alignment horizontal="left"/>
    </xf>
    <xf numFmtId="0" fontId="11" fillId="0" borderId="0" xfId="0" applyFont="1"/>
    <xf numFmtId="0" fontId="10" fillId="0" borderId="0" xfId="0" applyFont="1" applyBorder="1" applyAlignment="1">
      <alignment horizontal="left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18" xfId="0" applyBorder="1"/>
    <xf numFmtId="0" fontId="15" fillId="0" borderId="0" xfId="0" applyFont="1"/>
    <xf numFmtId="0" fontId="0" fillId="0" borderId="13" xfId="0" applyBorder="1"/>
    <xf numFmtId="0" fontId="11" fillId="2" borderId="22" xfId="0" applyFont="1" applyFill="1" applyBorder="1" applyAlignment="1">
      <alignment horizontal="center" vertical="center"/>
    </xf>
    <xf numFmtId="0" fontId="0" fillId="0" borderId="14" xfId="0" applyBorder="1"/>
    <xf numFmtId="0" fontId="0" fillId="0" borderId="19" xfId="0" applyBorder="1"/>
    <xf numFmtId="0" fontId="11" fillId="2" borderId="22" xfId="0" applyFont="1" applyFill="1" applyBorder="1" applyAlignment="1">
      <alignment vertical="center"/>
    </xf>
    <xf numFmtId="16" fontId="11" fillId="2" borderId="21" xfId="0" applyNumberFormat="1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right" vertical="center"/>
    </xf>
    <xf numFmtId="0" fontId="11" fillId="2" borderId="22" xfId="1" applyNumberFormat="1" applyFont="1" applyFill="1" applyBorder="1" applyAlignment="1">
      <alignment vertical="center"/>
    </xf>
    <xf numFmtId="1" fontId="11" fillId="2" borderId="22" xfId="1" applyNumberFormat="1" applyFont="1" applyFill="1" applyBorder="1" applyAlignment="1">
      <alignment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3" fontId="16" fillId="4" borderId="1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3" fontId="17" fillId="4" borderId="1" xfId="0" applyNumberFormat="1" applyFont="1" applyFill="1" applyBorder="1" applyAlignment="1">
      <alignment horizontal="center"/>
    </xf>
    <xf numFmtId="1" fontId="11" fillId="2" borderId="22" xfId="1" applyNumberFormat="1" applyFon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9" xfId="0" applyBorder="1" applyAlignment="1">
      <alignment horizontal="center"/>
    </xf>
    <xf numFmtId="0" fontId="19" fillId="0" borderId="0" xfId="0" applyFont="1"/>
    <xf numFmtId="0" fontId="20" fillId="0" borderId="0" xfId="0" applyFont="1" applyAlignment="1">
      <alignment horizontal="center"/>
    </xf>
    <xf numFmtId="1" fontId="5" fillId="3" borderId="6" xfId="0" applyNumberFormat="1" applyFont="1" applyFill="1" applyBorder="1" applyAlignment="1">
      <alignment horizontal="center" vertical="center"/>
    </xf>
    <xf numFmtId="3" fontId="7" fillId="3" borderId="7" xfId="1" applyNumberFormat="1" applyFont="1" applyFill="1" applyBorder="1" applyAlignment="1">
      <alignment horizontal="center" vertical="center"/>
    </xf>
    <xf numFmtId="39" fontId="7" fillId="3" borderId="7" xfId="1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25" fillId="0" borderId="0" xfId="0" applyFont="1" applyAlignment="1">
      <alignment horizontal="center"/>
    </xf>
    <xf numFmtId="0" fontId="10" fillId="0" borderId="0" xfId="0" applyFont="1" applyBorder="1"/>
    <xf numFmtId="0" fontId="10" fillId="0" borderId="0" xfId="0" applyFont="1" applyBorder="1" applyAlignment="1">
      <alignment horizontal="center"/>
    </xf>
    <xf numFmtId="0" fontId="0" fillId="3" borderId="0" xfId="0" applyFont="1" applyFill="1" applyBorder="1" applyAlignment="1"/>
    <xf numFmtId="0" fontId="0" fillId="3" borderId="11" xfId="0" applyFont="1" applyFill="1" applyBorder="1" applyAlignment="1"/>
    <xf numFmtId="0" fontId="26" fillId="0" borderId="0" xfId="0" applyFont="1"/>
    <xf numFmtId="1" fontId="27" fillId="0" borderId="0" xfId="0" applyNumberFormat="1" applyFont="1" applyAlignment="1">
      <alignment horizontal="center"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0" fillId="0" borderId="0" xfId="0" applyProtection="1">
      <protection locked="0"/>
    </xf>
    <xf numFmtId="0" fontId="25" fillId="0" borderId="0" xfId="0" applyFont="1" applyProtection="1">
      <protection locked="0"/>
    </xf>
    <xf numFmtId="17" fontId="25" fillId="0" borderId="0" xfId="0" applyNumberFormat="1" applyFont="1" applyAlignment="1" applyProtection="1">
      <alignment horizontal="center"/>
      <protection locked="0"/>
    </xf>
    <xf numFmtId="0" fontId="25" fillId="0" borderId="0" xfId="0" applyFont="1" applyAlignment="1" applyProtection="1">
      <alignment horizontal="left"/>
      <protection locked="0"/>
    </xf>
    <xf numFmtId="0" fontId="11" fillId="0" borderId="0" xfId="0" applyFont="1" applyBorder="1"/>
    <xf numFmtId="1" fontId="10" fillId="0" borderId="0" xfId="0" applyNumberFormat="1" applyFont="1" applyBorder="1" applyAlignment="1">
      <alignment horizontal="left"/>
    </xf>
    <xf numFmtId="10" fontId="10" fillId="0" borderId="0" xfId="0" applyNumberFormat="1" applyFont="1" applyBorder="1" applyAlignment="1">
      <alignment horizontal="left"/>
    </xf>
    <xf numFmtId="1" fontId="3" fillId="0" borderId="0" xfId="1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28" fillId="0" borderId="0" xfId="0" applyFont="1"/>
    <xf numFmtId="1" fontId="29" fillId="0" borderId="0" xfId="1" applyNumberFormat="1" applyFont="1" applyFill="1" applyBorder="1" applyAlignment="1">
      <alignment horizontal="center"/>
    </xf>
    <xf numFmtId="4" fontId="12" fillId="0" borderId="0" xfId="0" applyNumberFormat="1" applyFont="1" applyAlignment="1">
      <alignment horizontal="right"/>
    </xf>
    <xf numFmtId="0" fontId="6" fillId="0" borderId="0" xfId="0" applyFont="1"/>
    <xf numFmtId="4" fontId="30" fillId="0" borderId="0" xfId="0" applyNumberFormat="1" applyFont="1" applyAlignment="1">
      <alignment horizontal="right"/>
    </xf>
    <xf numFmtId="2" fontId="30" fillId="0" borderId="0" xfId="0" applyNumberFormat="1" applyFont="1" applyAlignment="1">
      <alignment horizontal="right"/>
    </xf>
    <xf numFmtId="3" fontId="11" fillId="2" borderId="6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24" xfId="0" applyBorder="1" applyAlignment="1">
      <alignment horizontal="center"/>
    </xf>
    <xf numFmtId="3" fontId="0" fillId="4" borderId="1" xfId="0" applyNumberFormat="1" applyFill="1" applyBorder="1" applyAlignment="1">
      <alignment horizontal="center"/>
    </xf>
    <xf numFmtId="0" fontId="0" fillId="4" borderId="13" xfId="0" applyFill="1" applyBorder="1" applyAlignment="1">
      <alignment horizontal="center" vertical="center"/>
    </xf>
    <xf numFmtId="16" fontId="0" fillId="4" borderId="13" xfId="0" applyNumberFormat="1" applyFill="1" applyBorder="1" applyAlignment="1">
      <alignment horizontal="center" vertical="center"/>
    </xf>
    <xf numFmtId="3" fontId="0" fillId="4" borderId="4" xfId="0" applyNumberFormat="1" applyFill="1" applyBorder="1" applyAlignment="1">
      <alignment horizontal="center"/>
    </xf>
    <xf numFmtId="16" fontId="0" fillId="4" borderId="12" xfId="0" applyNumberFormat="1" applyFill="1" applyBorder="1" applyAlignment="1">
      <alignment horizontal="center" vertical="center"/>
    </xf>
    <xf numFmtId="0" fontId="0" fillId="3" borderId="11" xfId="0" applyFill="1" applyBorder="1"/>
    <xf numFmtId="0" fontId="0" fillId="3" borderId="0" xfId="0" applyFill="1"/>
    <xf numFmtId="0" fontId="11" fillId="0" borderId="0" xfId="0" applyFont="1" applyAlignment="1">
      <alignment horizontal="center"/>
    </xf>
    <xf numFmtId="1" fontId="2" fillId="0" borderId="0" xfId="1" applyNumberFormat="1" applyFont="1" applyFill="1" applyBorder="1" applyAlignment="1">
      <alignment horizontal="center"/>
    </xf>
    <xf numFmtId="0" fontId="10" fillId="0" borderId="0" xfId="0" applyFont="1"/>
    <xf numFmtId="0" fontId="21" fillId="0" borderId="0" xfId="0" applyFont="1" applyAlignment="1">
      <alignment horizontal="center"/>
    </xf>
    <xf numFmtId="0" fontId="31" fillId="0" borderId="0" xfId="0" applyFont="1"/>
    <xf numFmtId="0" fontId="2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3" fontId="34" fillId="2" borderId="6" xfId="0" applyNumberFormat="1" applyFont="1" applyFill="1" applyBorder="1" applyAlignment="1">
      <alignment horizontal="center"/>
    </xf>
    <xf numFmtId="0" fontId="35" fillId="5" borderId="6" xfId="0" applyFont="1" applyFill="1" applyBorder="1" applyAlignment="1">
      <alignment horizontal="center"/>
    </xf>
    <xf numFmtId="0" fontId="15" fillId="5" borderId="6" xfId="0" applyFont="1" applyFill="1" applyBorder="1" applyAlignment="1">
      <alignment horizontal="center"/>
    </xf>
    <xf numFmtId="3" fontId="36" fillId="0" borderId="4" xfId="0" applyNumberFormat="1" applyFont="1" applyFill="1" applyBorder="1" applyAlignment="1">
      <alignment horizontal="center" vertical="center"/>
    </xf>
    <xf numFmtId="3" fontId="36" fillId="0" borderId="1" xfId="0" applyNumberFormat="1" applyFont="1" applyFill="1" applyBorder="1" applyAlignment="1">
      <alignment horizontal="center" vertical="center"/>
    </xf>
    <xf numFmtId="3" fontId="36" fillId="0" borderId="19" xfId="0" applyNumberFormat="1" applyFont="1" applyFill="1" applyBorder="1" applyAlignment="1">
      <alignment horizontal="center" vertical="center"/>
    </xf>
    <xf numFmtId="3" fontId="38" fillId="0" borderId="4" xfId="0" applyNumberFormat="1" applyFont="1" applyFill="1" applyBorder="1" applyAlignment="1">
      <alignment horizontal="center" vertical="center"/>
    </xf>
    <xf numFmtId="0" fontId="38" fillId="0" borderId="4" xfId="0" applyFont="1" applyBorder="1" applyAlignment="1">
      <alignment horizontal="center" vertical="center"/>
    </xf>
    <xf numFmtId="3" fontId="38" fillId="0" borderId="1" xfId="0" applyNumberFormat="1" applyFont="1" applyFill="1" applyBorder="1" applyAlignment="1">
      <alignment horizontal="center" vertical="center"/>
    </xf>
    <xf numFmtId="0" fontId="38" fillId="0" borderId="1" xfId="0" applyFont="1" applyBorder="1" applyAlignment="1">
      <alignment horizontal="center" vertical="center"/>
    </xf>
    <xf numFmtId="3" fontId="38" fillId="0" borderId="19" xfId="0" applyNumberFormat="1" applyFont="1" applyFill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38" fillId="0" borderId="20" xfId="0" applyFont="1" applyBorder="1" applyAlignment="1">
      <alignment horizontal="left" vertical="center"/>
    </xf>
    <xf numFmtId="0" fontId="38" fillId="0" borderId="13" xfId="0" applyFont="1" applyBorder="1" applyAlignment="1">
      <alignment horizontal="left" vertical="center"/>
    </xf>
    <xf numFmtId="0" fontId="38" fillId="0" borderId="13" xfId="0" applyFont="1" applyBorder="1" applyAlignment="1">
      <alignment vertical="center"/>
    </xf>
    <xf numFmtId="0" fontId="38" fillId="0" borderId="14" xfId="0" applyFont="1" applyBorder="1" applyAlignment="1">
      <alignment vertical="center"/>
    </xf>
    <xf numFmtId="3" fontId="39" fillId="0" borderId="4" xfId="0" applyNumberFormat="1" applyFont="1" applyBorder="1" applyAlignment="1">
      <alignment horizontal="center" vertical="center"/>
    </xf>
    <xf numFmtId="3" fontId="39" fillId="0" borderId="1" xfId="0" applyNumberFormat="1" applyFont="1" applyBorder="1" applyAlignment="1">
      <alignment horizontal="center" vertical="center"/>
    </xf>
    <xf numFmtId="3" fontId="39" fillId="0" borderId="19" xfId="0" applyNumberFormat="1" applyFont="1" applyBorder="1" applyAlignment="1">
      <alignment horizontal="center" vertical="center"/>
    </xf>
    <xf numFmtId="1" fontId="11" fillId="2" borderId="0" xfId="1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/>
    </xf>
    <xf numFmtId="0" fontId="33" fillId="2" borderId="6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3" fontId="37" fillId="0" borderId="0" xfId="0" applyNumberFormat="1" applyFont="1" applyFill="1" applyBorder="1" applyAlignment="1">
      <alignment horizontal="center" vertical="center"/>
    </xf>
    <xf numFmtId="3" fontId="34" fillId="0" borderId="0" xfId="0" applyNumberFormat="1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32" fillId="0" borderId="0" xfId="0" applyFont="1" applyBorder="1" applyAlignment="1">
      <alignment horizontal="center" vertical="top"/>
    </xf>
    <xf numFmtId="3" fontId="40" fillId="0" borderId="10" xfId="0" applyNumberFormat="1" applyFont="1" applyBorder="1" applyAlignment="1">
      <alignment horizontal="center" vertical="center"/>
    </xf>
    <xf numFmtId="4" fontId="40" fillId="0" borderId="4" xfId="0" applyNumberFormat="1" applyFont="1" applyFill="1" applyBorder="1" applyAlignment="1">
      <alignment horizontal="center" vertical="center"/>
    </xf>
    <xf numFmtId="4" fontId="40" fillId="0" borderId="4" xfId="0" applyNumberFormat="1" applyFont="1" applyBorder="1" applyAlignment="1">
      <alignment horizontal="center" vertical="center"/>
    </xf>
    <xf numFmtId="3" fontId="40" fillId="0" borderId="1" xfId="0" applyNumberFormat="1" applyFont="1" applyBorder="1" applyAlignment="1">
      <alignment horizontal="center" vertical="center"/>
    </xf>
    <xf numFmtId="3" fontId="40" fillId="0" borderId="18" xfId="0" applyNumberFormat="1" applyFont="1" applyBorder="1" applyAlignment="1">
      <alignment horizontal="center" vertical="center"/>
    </xf>
    <xf numFmtId="4" fontId="40" fillId="0" borderId="1" xfId="0" applyNumberFormat="1" applyFont="1" applyBorder="1" applyAlignment="1">
      <alignment horizontal="center" vertical="center"/>
    </xf>
    <xf numFmtId="3" fontId="40" fillId="0" borderId="15" xfId="0" applyNumberFormat="1" applyFont="1" applyBorder="1" applyAlignment="1">
      <alignment horizontal="center" vertical="center"/>
    </xf>
    <xf numFmtId="4" fontId="40" fillId="0" borderId="19" xfId="0" applyNumberFormat="1" applyFont="1" applyBorder="1" applyAlignment="1">
      <alignment horizontal="center" vertical="center"/>
    </xf>
    <xf numFmtId="3" fontId="40" fillId="0" borderId="4" xfId="0" applyNumberFormat="1" applyFont="1" applyFill="1" applyBorder="1" applyAlignment="1">
      <alignment horizontal="center" vertical="center"/>
    </xf>
    <xf numFmtId="3" fontId="40" fillId="0" borderId="1" xfId="0" applyNumberFormat="1" applyFont="1" applyFill="1" applyBorder="1" applyAlignment="1">
      <alignment horizontal="center" vertical="center"/>
    </xf>
    <xf numFmtId="3" fontId="40" fillId="0" borderId="19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4" fontId="34" fillId="2" borderId="6" xfId="0" applyNumberFormat="1" applyFont="1" applyFill="1" applyBorder="1" applyAlignment="1">
      <alignment horizontal="center"/>
    </xf>
    <xf numFmtId="0" fontId="34" fillId="2" borderId="6" xfId="0" applyFont="1" applyFill="1" applyBorder="1" applyAlignment="1">
      <alignment horizontal="center"/>
    </xf>
    <xf numFmtId="0" fontId="0" fillId="5" borderId="6" xfId="0" applyFont="1" applyFill="1" applyBorder="1" applyAlignment="1">
      <alignment horizontal="center" vertical="center"/>
    </xf>
    <xf numFmtId="3" fontId="34" fillId="6" borderId="6" xfId="0" applyNumberFormat="1" applyFont="1" applyFill="1" applyBorder="1" applyAlignment="1">
      <alignment horizontal="center"/>
    </xf>
    <xf numFmtId="4" fontId="34" fillId="7" borderId="6" xfId="0" applyNumberFormat="1" applyFont="1" applyFill="1" applyBorder="1" applyAlignment="1">
      <alignment horizontal="center"/>
    </xf>
    <xf numFmtId="4" fontId="40" fillId="0" borderId="29" xfId="0" applyNumberFormat="1" applyFont="1" applyBorder="1" applyAlignment="1">
      <alignment horizontal="center" vertical="center"/>
    </xf>
    <xf numFmtId="4" fontId="40" fillId="0" borderId="26" xfId="0" applyNumberFormat="1" applyFont="1" applyBorder="1" applyAlignment="1">
      <alignment horizontal="center" vertical="center"/>
    </xf>
    <xf numFmtId="0" fontId="35" fillId="5" borderId="6" xfId="0" applyFont="1" applyFill="1" applyBorder="1" applyAlignment="1">
      <alignment horizontal="center" vertical="center"/>
    </xf>
    <xf numFmtId="3" fontId="25" fillId="0" borderId="29" xfId="0" applyNumberFormat="1" applyFont="1" applyFill="1" applyBorder="1" applyAlignment="1">
      <alignment horizontal="center" vertical="center"/>
    </xf>
    <xf numFmtId="3" fontId="25" fillId="0" borderId="26" xfId="0" applyNumberFormat="1" applyFont="1" applyFill="1" applyBorder="1" applyAlignment="1">
      <alignment horizontal="center" vertical="center"/>
    </xf>
    <xf numFmtId="3" fontId="25" fillId="0" borderId="33" xfId="0" applyNumberFormat="1" applyFont="1" applyFill="1" applyBorder="1" applyAlignment="1">
      <alignment horizontal="center" vertical="center"/>
    </xf>
    <xf numFmtId="0" fontId="37" fillId="0" borderId="34" xfId="0" applyNumberFormat="1" applyFont="1" applyFill="1" applyBorder="1" applyAlignment="1">
      <alignment horizontal="center" vertical="center"/>
    </xf>
    <xf numFmtId="0" fontId="37" fillId="0" borderId="35" xfId="0" applyNumberFormat="1" applyFont="1" applyFill="1" applyBorder="1" applyAlignment="1">
      <alignment horizontal="center" vertical="center"/>
    </xf>
    <xf numFmtId="0" fontId="37" fillId="0" borderId="13" xfId="0" applyNumberFormat="1" applyFont="1" applyFill="1" applyBorder="1" applyAlignment="1">
      <alignment horizontal="center" vertical="center"/>
    </xf>
    <xf numFmtId="3" fontId="37" fillId="0" borderId="17" xfId="0" applyNumberFormat="1" applyFont="1" applyBorder="1" applyAlignment="1">
      <alignment horizontal="center" vertical="center"/>
    </xf>
    <xf numFmtId="3" fontId="37" fillId="0" borderId="18" xfId="0" applyNumberFormat="1" applyFont="1" applyBorder="1" applyAlignment="1">
      <alignment horizontal="center" vertical="center"/>
    </xf>
    <xf numFmtId="1" fontId="0" fillId="0" borderId="19" xfId="0" applyNumberFormat="1" applyBorder="1" applyAlignment="1">
      <alignment horizontal="center"/>
    </xf>
    <xf numFmtId="3" fontId="40" fillId="0" borderId="37" xfId="0" applyNumberFormat="1" applyFont="1" applyBorder="1" applyAlignment="1">
      <alignment horizontal="center" vertical="center"/>
    </xf>
    <xf numFmtId="3" fontId="40" fillId="0" borderId="4" xfId="0" applyNumberFormat="1" applyFont="1" applyBorder="1" applyAlignment="1">
      <alignment horizontal="center" vertical="center"/>
    </xf>
    <xf numFmtId="0" fontId="33" fillId="2" borderId="38" xfId="0" applyFont="1" applyFill="1" applyBorder="1" applyAlignment="1">
      <alignment horizontal="center" vertical="center"/>
    </xf>
    <xf numFmtId="0" fontId="33" fillId="2" borderId="39" xfId="0" applyFont="1" applyFill="1" applyBorder="1" applyAlignment="1">
      <alignment horizontal="center" vertical="center"/>
    </xf>
    <xf numFmtId="0" fontId="44" fillId="0" borderId="0" xfId="0" applyFont="1" applyBorder="1" applyAlignment="1">
      <alignment horizontal="center"/>
    </xf>
    <xf numFmtId="0" fontId="32" fillId="0" borderId="0" xfId="0" applyFont="1" applyFill="1" applyBorder="1" applyAlignment="1">
      <alignment horizontal="center" vertical="top"/>
    </xf>
    <xf numFmtId="4" fontId="40" fillId="0" borderId="0" xfId="0" applyNumberFormat="1" applyFont="1" applyFill="1" applyBorder="1" applyAlignment="1">
      <alignment horizontal="center" vertical="center"/>
    </xf>
    <xf numFmtId="4" fontId="34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 vertical="top"/>
    </xf>
    <xf numFmtId="0" fontId="45" fillId="0" borderId="0" xfId="0" applyFont="1" applyFill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0" fillId="0" borderId="0" xfId="0" applyFont="1" applyBorder="1"/>
    <xf numFmtId="16" fontId="0" fillId="0" borderId="0" xfId="0" applyNumberFormat="1" applyFont="1"/>
    <xf numFmtId="4" fontId="51" fillId="0" borderId="0" xfId="0" applyNumberFormat="1" applyFont="1" applyFill="1" applyBorder="1" applyAlignment="1">
      <alignment horizontal="center" vertical="center"/>
    </xf>
    <xf numFmtId="0" fontId="13" fillId="2" borderId="39" xfId="0" applyFont="1" applyFill="1" applyBorder="1" applyAlignment="1">
      <alignment horizontal="center" vertical="center" wrapText="1"/>
    </xf>
    <xf numFmtId="0" fontId="13" fillId="2" borderId="43" xfId="0" applyFont="1" applyFill="1" applyBorder="1" applyAlignment="1">
      <alignment horizontal="center" vertical="center"/>
    </xf>
    <xf numFmtId="0" fontId="13" fillId="2" borderId="39" xfId="0" applyFont="1" applyFill="1" applyBorder="1" applyAlignment="1">
      <alignment horizontal="center" vertical="center"/>
    </xf>
    <xf numFmtId="0" fontId="11" fillId="2" borderId="43" xfId="0" applyFont="1" applyFill="1" applyBorder="1" applyAlignment="1">
      <alignment horizontal="center" vertical="center" wrapText="1"/>
    </xf>
    <xf numFmtId="16" fontId="0" fillId="0" borderId="0" xfId="0" applyNumberFormat="1" applyFont="1" applyAlignment="1">
      <alignment horizontal="center"/>
    </xf>
    <xf numFmtId="0" fontId="38" fillId="0" borderId="17" xfId="0" applyFont="1" applyBorder="1" applyAlignment="1">
      <alignment horizontal="left" vertical="center"/>
    </xf>
    <xf numFmtId="0" fontId="38" fillId="0" borderId="18" xfId="0" applyFont="1" applyBorder="1" applyAlignment="1">
      <alignment horizontal="left" vertical="center"/>
    </xf>
    <xf numFmtId="0" fontId="38" fillId="0" borderId="18" xfId="0" applyFont="1" applyBorder="1" applyAlignment="1">
      <alignment vertical="center"/>
    </xf>
    <xf numFmtId="0" fontId="38" fillId="0" borderId="15" xfId="0" applyFont="1" applyBorder="1" applyAlignment="1">
      <alignment vertical="center"/>
    </xf>
    <xf numFmtId="0" fontId="38" fillId="0" borderId="17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2" fontId="40" fillId="0" borderId="1" xfId="0" applyNumberFormat="1" applyFont="1" applyBorder="1" applyAlignment="1">
      <alignment horizontal="center"/>
    </xf>
    <xf numFmtId="2" fontId="40" fillId="0" borderId="19" xfId="0" applyNumberFormat="1" applyFont="1" applyBorder="1" applyAlignment="1">
      <alignment horizontal="center"/>
    </xf>
    <xf numFmtId="2" fontId="33" fillId="2" borderId="6" xfId="0" applyNumberFormat="1" applyFont="1" applyFill="1" applyBorder="1" applyAlignment="1">
      <alignment horizontal="center"/>
    </xf>
    <xf numFmtId="2" fontId="33" fillId="7" borderId="6" xfId="0" applyNumberFormat="1" applyFont="1" applyFill="1" applyBorder="1" applyAlignment="1">
      <alignment horizontal="center"/>
    </xf>
    <xf numFmtId="2" fontId="53" fillId="0" borderId="4" xfId="0" applyNumberFormat="1" applyFont="1" applyBorder="1" applyAlignment="1">
      <alignment horizontal="center"/>
    </xf>
    <xf numFmtId="2" fontId="40" fillId="0" borderId="4" xfId="0" applyNumberFormat="1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33" fillId="2" borderId="6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19" xfId="0" applyFont="1" applyBorder="1" applyAlignment="1">
      <alignment horizontal="center"/>
    </xf>
    <xf numFmtId="0" fontId="33" fillId="0" borderId="0" xfId="0" applyFont="1" applyFill="1" applyAlignment="1">
      <alignment horizontal="center"/>
    </xf>
    <xf numFmtId="4" fontId="33" fillId="6" borderId="6" xfId="0" applyNumberFormat="1" applyFont="1" applyFill="1" applyBorder="1" applyAlignment="1">
      <alignment horizontal="center"/>
    </xf>
    <xf numFmtId="0" fontId="40" fillId="0" borderId="0" xfId="0" applyFont="1" applyAlignment="1">
      <alignment horizontal="center"/>
    </xf>
    <xf numFmtId="0" fontId="0" fillId="0" borderId="5" xfId="0" applyFont="1" applyBorder="1"/>
    <xf numFmtId="0" fontId="1" fillId="5" borderId="6" xfId="0" applyFont="1" applyFill="1" applyBorder="1" applyAlignment="1">
      <alignment horizontal="center" vertical="center"/>
    </xf>
    <xf numFmtId="0" fontId="1" fillId="5" borderId="41" xfId="0" applyFont="1" applyFill="1" applyBorder="1" applyAlignment="1">
      <alignment horizontal="center" vertical="center"/>
    </xf>
    <xf numFmtId="3" fontId="40" fillId="0" borderId="0" xfId="0" applyNumberFormat="1" applyFont="1" applyAlignment="1">
      <alignment horizontal="center"/>
    </xf>
    <xf numFmtId="3" fontId="40" fillId="0" borderId="32" xfId="0" applyNumberFormat="1" applyFont="1" applyBorder="1" applyAlignment="1">
      <alignment horizontal="center" vertical="center"/>
    </xf>
    <xf numFmtId="3" fontId="40" fillId="0" borderId="14" xfId="0" applyNumberFormat="1" applyFont="1" applyBorder="1" applyAlignment="1">
      <alignment horizontal="center" vertical="center"/>
    </xf>
    <xf numFmtId="3" fontId="40" fillId="0" borderId="2" xfId="0" applyNumberFormat="1" applyFont="1" applyBorder="1" applyAlignment="1">
      <alignment horizontal="center" vertical="center"/>
    </xf>
    <xf numFmtId="3" fontId="40" fillId="0" borderId="13" xfId="0" applyNumberFormat="1" applyFont="1" applyBorder="1" applyAlignment="1">
      <alignment horizontal="center" vertical="center"/>
    </xf>
    <xf numFmtId="3" fontId="40" fillId="0" borderId="44" xfId="0" applyNumberFormat="1" applyFont="1" applyBorder="1" applyAlignment="1">
      <alignment horizontal="center" vertical="center"/>
    </xf>
    <xf numFmtId="3" fontId="40" fillId="0" borderId="42" xfId="0" applyNumberFormat="1" applyFont="1" applyBorder="1" applyAlignment="1">
      <alignment horizontal="center" vertical="center"/>
    </xf>
    <xf numFmtId="3" fontId="33" fillId="2" borderId="6" xfId="0" applyNumberFormat="1" applyFont="1" applyFill="1" applyBorder="1" applyAlignment="1">
      <alignment horizontal="center" vertical="center"/>
    </xf>
    <xf numFmtId="3" fontId="34" fillId="2" borderId="6" xfId="0" applyNumberFormat="1" applyFont="1" applyFill="1" applyBorder="1" applyAlignment="1">
      <alignment horizontal="center" vertical="center"/>
    </xf>
    <xf numFmtId="3" fontId="40" fillId="0" borderId="34" xfId="0" applyNumberFormat="1" applyFont="1" applyBorder="1" applyAlignment="1">
      <alignment horizontal="center" vertical="center"/>
    </xf>
    <xf numFmtId="3" fontId="40" fillId="0" borderId="0" xfId="0" applyNumberFormat="1" applyFont="1" applyBorder="1" applyAlignment="1">
      <alignment horizontal="center" vertical="center"/>
    </xf>
    <xf numFmtId="3" fontId="40" fillId="0" borderId="25" xfId="0" applyNumberFormat="1" applyFont="1" applyBorder="1" applyAlignment="1">
      <alignment horizontal="center"/>
    </xf>
    <xf numFmtId="3" fontId="40" fillId="0" borderId="40" xfId="0" applyNumberFormat="1" applyFont="1" applyBorder="1" applyAlignment="1">
      <alignment horizontal="center" vertical="center"/>
    </xf>
    <xf numFmtId="3" fontId="40" fillId="0" borderId="26" xfId="0" applyNumberFormat="1" applyFont="1" applyBorder="1" applyAlignment="1">
      <alignment horizontal="center" vertical="center"/>
    </xf>
    <xf numFmtId="3" fontId="40" fillId="0" borderId="29" xfId="0" applyNumberFormat="1" applyFont="1" applyBorder="1" applyAlignment="1">
      <alignment horizontal="center" vertical="center"/>
    </xf>
    <xf numFmtId="3" fontId="36" fillId="0" borderId="13" xfId="0" applyNumberFormat="1" applyFont="1" applyBorder="1" applyAlignment="1">
      <alignment horizontal="center" vertical="center"/>
    </xf>
    <xf numFmtId="3" fontId="49" fillId="0" borderId="1" xfId="0" applyNumberFormat="1" applyFont="1" applyBorder="1" applyAlignment="1">
      <alignment horizontal="center" vertical="center"/>
    </xf>
    <xf numFmtId="3" fontId="40" fillId="0" borderId="24" xfId="0" applyNumberFormat="1" applyFont="1" applyBorder="1" applyAlignment="1">
      <alignment horizontal="center" vertical="center"/>
    </xf>
    <xf numFmtId="3" fontId="34" fillId="2" borderId="41" xfId="0" applyNumberFormat="1" applyFont="1" applyFill="1" applyBorder="1" applyAlignment="1">
      <alignment horizontal="center" vertical="center"/>
    </xf>
    <xf numFmtId="3" fontId="48" fillId="0" borderId="45" xfId="0" applyNumberFormat="1" applyFont="1" applyBorder="1" applyAlignment="1">
      <alignment horizontal="center" vertical="center"/>
    </xf>
    <xf numFmtId="3" fontId="48" fillId="0" borderId="9" xfId="0" applyNumberFormat="1" applyFont="1" applyBorder="1" applyAlignment="1">
      <alignment horizontal="center" vertical="center"/>
    </xf>
    <xf numFmtId="3" fontId="48" fillId="0" borderId="3" xfId="0" applyNumberFormat="1" applyFont="1" applyBorder="1" applyAlignment="1">
      <alignment horizontal="center" vertical="center"/>
    </xf>
    <xf numFmtId="3" fontId="48" fillId="0" borderId="16" xfId="0" applyNumberFormat="1" applyFont="1" applyBorder="1" applyAlignment="1">
      <alignment horizontal="center" vertical="center"/>
    </xf>
    <xf numFmtId="3" fontId="48" fillId="0" borderId="46" xfId="0" applyNumberFormat="1" applyFont="1" applyBorder="1" applyAlignment="1">
      <alignment horizontal="center" vertical="center"/>
    </xf>
    <xf numFmtId="0" fontId="7" fillId="5" borderId="41" xfId="0" applyFont="1" applyFill="1" applyBorder="1" applyAlignment="1">
      <alignment horizontal="center" vertical="center"/>
    </xf>
    <xf numFmtId="3" fontId="40" fillId="0" borderId="1" xfId="0" applyNumberFormat="1" applyFont="1" applyBorder="1" applyAlignment="1">
      <alignment horizontal="center"/>
    </xf>
    <xf numFmtId="3" fontId="40" fillId="0" borderId="19" xfId="0" applyNumberFormat="1" applyFont="1" applyBorder="1" applyAlignment="1">
      <alignment horizontal="center"/>
    </xf>
    <xf numFmtId="3" fontId="40" fillId="0" borderId="4" xfId="0" applyNumberFormat="1" applyFont="1" applyBorder="1" applyAlignment="1">
      <alignment horizontal="center"/>
    </xf>
    <xf numFmtId="0" fontId="40" fillId="2" borderId="38" xfId="0" applyFont="1" applyFill="1" applyBorder="1" applyAlignment="1">
      <alignment horizontal="center" vertical="center" wrapText="1"/>
    </xf>
    <xf numFmtId="0" fontId="40" fillId="2" borderId="6" xfId="0" applyFont="1" applyFill="1" applyBorder="1" applyAlignment="1">
      <alignment horizontal="center"/>
    </xf>
    <xf numFmtId="0" fontId="0" fillId="5" borderId="6" xfId="0" applyFont="1" applyFill="1" applyBorder="1" applyAlignment="1">
      <alignment horizontal="center"/>
    </xf>
    <xf numFmtId="0" fontId="0" fillId="8" borderId="0" xfId="0" applyFont="1" applyFill="1"/>
    <xf numFmtId="0" fontId="33" fillId="2" borderId="38" xfId="0" applyFont="1" applyFill="1" applyBorder="1" applyAlignment="1">
      <alignment horizontal="center" vertical="center" wrapText="1"/>
    </xf>
    <xf numFmtId="0" fontId="0" fillId="0" borderId="15" xfId="0" applyBorder="1"/>
    <xf numFmtId="16" fontId="11" fillId="2" borderId="23" xfId="0" applyNumberFormat="1" applyFont="1" applyFill="1" applyBorder="1" applyAlignment="1">
      <alignment horizontal="center" vertical="center"/>
    </xf>
    <xf numFmtId="16" fontId="0" fillId="4" borderId="17" xfId="0" applyNumberFormat="1" applyFill="1" applyBorder="1" applyAlignment="1">
      <alignment horizontal="center" vertical="center"/>
    </xf>
    <xf numFmtId="16" fontId="0" fillId="4" borderId="18" xfId="0" applyNumberFormat="1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1" fontId="5" fillId="3" borderId="7" xfId="0" applyNumberFormat="1" applyFont="1" applyFill="1" applyBorder="1" applyAlignment="1">
      <alignment horizontal="center" vertical="center"/>
    </xf>
    <xf numFmtId="0" fontId="55" fillId="0" borderId="0" xfId="0" applyFont="1"/>
    <xf numFmtId="0" fontId="34" fillId="9" borderId="27" xfId="0" applyFont="1" applyFill="1" applyBorder="1" applyAlignment="1">
      <alignment horizontal="center" vertical="center" wrapText="1"/>
    </xf>
    <xf numFmtId="0" fontId="56" fillId="0" borderId="0" xfId="0" applyFont="1"/>
    <xf numFmtId="0" fontId="57" fillId="0" borderId="0" xfId="0" applyFont="1"/>
    <xf numFmtId="0" fontId="58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61" fillId="0" borderId="1" xfId="0" applyFont="1" applyBorder="1" applyProtection="1">
      <protection locked="0"/>
    </xf>
    <xf numFmtId="0" fontId="61" fillId="0" borderId="1" xfId="0" applyFont="1" applyBorder="1"/>
    <xf numFmtId="0" fontId="61" fillId="0" borderId="3" xfId="0" applyFont="1" applyBorder="1"/>
    <xf numFmtId="0" fontId="61" fillId="0" borderId="1" xfId="0" applyFont="1" applyFill="1" applyBorder="1" applyAlignment="1">
      <alignment horizontal="center"/>
    </xf>
    <xf numFmtId="0" fontId="61" fillId="0" borderId="4" xfId="0" applyFont="1" applyFill="1" applyBorder="1" applyAlignment="1">
      <alignment horizontal="center"/>
    </xf>
    <xf numFmtId="0" fontId="61" fillId="0" borderId="13" xfId="0" applyFont="1" applyBorder="1" applyAlignment="1" applyProtection="1">
      <alignment horizontal="left"/>
      <protection locked="0"/>
    </xf>
    <xf numFmtId="0" fontId="62" fillId="0" borderId="0" xfId="0" applyFont="1" applyAlignment="1">
      <alignment horizontal="center"/>
    </xf>
    <xf numFmtId="0" fontId="61" fillId="0" borderId="1" xfId="0" applyFont="1" applyBorder="1" applyAlignment="1" applyProtection="1">
      <alignment horizontal="left"/>
      <protection locked="0"/>
    </xf>
    <xf numFmtId="0" fontId="61" fillId="0" borderId="1" xfId="0" applyFont="1" applyFill="1" applyBorder="1" applyAlignment="1">
      <alignment horizontal="left"/>
    </xf>
    <xf numFmtId="14" fontId="61" fillId="0" borderId="18" xfId="0" applyNumberFormat="1" applyFont="1" applyBorder="1" applyAlignment="1" applyProtection="1">
      <alignment horizontal="left"/>
      <protection locked="0"/>
    </xf>
    <xf numFmtId="0" fontId="61" fillId="0" borderId="18" xfId="0" applyFont="1" applyBorder="1" applyAlignment="1" applyProtection="1">
      <alignment horizontal="left"/>
      <protection locked="0"/>
    </xf>
    <xf numFmtId="14" fontId="61" fillId="0" borderId="4" xfId="0" applyNumberFormat="1" applyFont="1" applyFill="1" applyBorder="1" applyAlignment="1">
      <alignment horizontal="center"/>
    </xf>
    <xf numFmtId="14" fontId="47" fillId="0" borderId="13" xfId="0" applyNumberFormat="1" applyFont="1" applyBorder="1" applyAlignment="1" applyProtection="1">
      <alignment horizontal="left"/>
      <protection locked="0"/>
    </xf>
    <xf numFmtId="0" fontId="63" fillId="0" borderId="1" xfId="0" applyFont="1" applyFill="1" applyBorder="1" applyAlignment="1">
      <alignment horizontal="center"/>
    </xf>
    <xf numFmtId="0" fontId="15" fillId="0" borderId="0" xfId="0" applyFont="1" applyBorder="1"/>
    <xf numFmtId="2" fontId="65" fillId="0" borderId="0" xfId="0" applyNumberFormat="1" applyFont="1" applyAlignment="1">
      <alignment horizontal="center"/>
    </xf>
    <xf numFmtId="0" fontId="34" fillId="10" borderId="27" xfId="0" applyFont="1" applyFill="1" applyBorder="1" applyAlignment="1">
      <alignment horizontal="center" vertical="center"/>
    </xf>
    <xf numFmtId="0" fontId="34" fillId="10" borderId="27" xfId="0" applyFont="1" applyFill="1" applyBorder="1" applyAlignment="1">
      <alignment horizontal="center" vertical="center" wrapText="1"/>
    </xf>
    <xf numFmtId="0" fontId="33" fillId="10" borderId="28" xfId="0" applyFont="1" applyFill="1" applyBorder="1" applyAlignment="1">
      <alignment horizontal="center" vertical="center"/>
    </xf>
    <xf numFmtId="0" fontId="57" fillId="0" borderId="0" xfId="0" applyFont="1" applyBorder="1"/>
    <xf numFmtId="0" fontId="33" fillId="10" borderId="48" xfId="0" applyFont="1" applyFill="1" applyBorder="1" applyAlignment="1">
      <alignment horizontal="center" vertical="center"/>
    </xf>
    <xf numFmtId="0" fontId="33" fillId="10" borderId="47" xfId="0" applyFont="1" applyFill="1" applyBorder="1" applyAlignment="1">
      <alignment horizontal="center" vertical="center"/>
    </xf>
    <xf numFmtId="0" fontId="33" fillId="10" borderId="47" xfId="0" applyFont="1" applyFill="1" applyBorder="1" applyAlignment="1">
      <alignment vertical="center"/>
    </xf>
    <xf numFmtId="0" fontId="57" fillId="0" borderId="0" xfId="0" applyFont="1" applyBorder="1" applyAlignment="1">
      <alignment horizontal="center"/>
    </xf>
    <xf numFmtId="166" fontId="66" fillId="0" borderId="0" xfId="0" applyNumberFormat="1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166" fontId="36" fillId="0" borderId="0" xfId="0" applyNumberFormat="1" applyFont="1" applyBorder="1" applyAlignment="1">
      <alignment horizontal="center"/>
    </xf>
    <xf numFmtId="0" fontId="65" fillId="0" borderId="0" xfId="0" applyFont="1" applyBorder="1" applyAlignment="1">
      <alignment horizontal="center"/>
    </xf>
    <xf numFmtId="0" fontId="64" fillId="0" borderId="0" xfId="0" applyFont="1" applyBorder="1"/>
    <xf numFmtId="0" fontId="57" fillId="0" borderId="0" xfId="0" applyNumberFormat="1" applyFont="1" applyBorder="1" applyAlignment="1">
      <alignment horizontal="center"/>
    </xf>
    <xf numFmtId="0" fontId="58" fillId="0" borderId="0" xfId="0" applyFont="1" applyBorder="1" applyAlignment="1">
      <alignment horizontal="center"/>
    </xf>
    <xf numFmtId="166" fontId="65" fillId="0" borderId="0" xfId="0" applyNumberFormat="1" applyFont="1" applyBorder="1" applyAlignment="1">
      <alignment horizontal="center"/>
    </xf>
    <xf numFmtId="0" fontId="33" fillId="10" borderId="0" xfId="0" applyFont="1" applyFill="1" applyBorder="1" applyAlignment="1">
      <alignment horizontal="center" vertical="center"/>
    </xf>
    <xf numFmtId="166" fontId="36" fillId="0" borderId="47" xfId="0" applyNumberFormat="1" applyFont="1" applyBorder="1" applyAlignment="1">
      <alignment horizontal="center"/>
    </xf>
    <xf numFmtId="0" fontId="37" fillId="0" borderId="47" xfId="0" applyFont="1" applyBorder="1" applyAlignment="1">
      <alignment horizontal="center"/>
    </xf>
    <xf numFmtId="0" fontId="33" fillId="10" borderId="30" xfId="0" applyFont="1" applyFill="1" applyBorder="1" applyAlignment="1">
      <alignment horizontal="center" vertical="center"/>
    </xf>
    <xf numFmtId="0" fontId="61" fillId="0" borderId="1" xfId="0" applyFont="1" applyBorder="1" applyAlignment="1">
      <alignment horizontal="left"/>
    </xf>
    <xf numFmtId="0" fontId="23" fillId="0" borderId="0" xfId="0" applyFont="1" applyBorder="1" applyAlignment="1">
      <alignment horizontal="center"/>
    </xf>
    <xf numFmtId="0" fontId="34" fillId="10" borderId="48" xfId="0" applyFont="1" applyFill="1" applyBorder="1" applyAlignment="1">
      <alignment horizontal="center" vertical="center"/>
    </xf>
    <xf numFmtId="0" fontId="34" fillId="10" borderId="49" xfId="0" applyFont="1" applyFill="1" applyBorder="1" applyAlignment="1">
      <alignment horizontal="center" vertical="center"/>
    </xf>
    <xf numFmtId="0" fontId="50" fillId="8" borderId="28" xfId="0" applyFont="1" applyFill="1" applyBorder="1" applyAlignment="1">
      <alignment horizontal="center"/>
    </xf>
    <xf numFmtId="0" fontId="50" fillId="8" borderId="30" xfId="0" applyFont="1" applyFill="1" applyBorder="1" applyAlignment="1">
      <alignment horizontal="center"/>
    </xf>
    <xf numFmtId="0" fontId="50" fillId="8" borderId="31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32" fillId="0" borderId="8" xfId="0" applyFont="1" applyBorder="1" applyAlignment="1">
      <alignment horizontal="center" vertical="top"/>
    </xf>
    <xf numFmtId="0" fontId="41" fillId="8" borderId="28" xfId="0" applyFont="1" applyFill="1" applyBorder="1" applyAlignment="1">
      <alignment horizontal="center" vertical="top"/>
    </xf>
    <xf numFmtId="0" fontId="41" fillId="8" borderId="31" xfId="0" applyFont="1" applyFill="1" applyBorder="1" applyAlignment="1">
      <alignment horizontal="center" vertical="top"/>
    </xf>
    <xf numFmtId="0" fontId="41" fillId="8" borderId="30" xfId="0" applyFont="1" applyFill="1" applyBorder="1" applyAlignment="1">
      <alignment horizontal="center" vertical="top"/>
    </xf>
    <xf numFmtId="0" fontId="20" fillId="0" borderId="8" xfId="0" applyFont="1" applyBorder="1" applyAlignment="1">
      <alignment horizontal="center" vertical="center"/>
    </xf>
    <xf numFmtId="0" fontId="61" fillId="0" borderId="19" xfId="0" applyFont="1" applyFill="1" applyBorder="1" applyAlignment="1">
      <alignment horizontal="left"/>
    </xf>
    <xf numFmtId="0" fontId="0" fillId="0" borderId="18" xfId="0" applyBorder="1" applyAlignment="1">
      <alignment horizontal="center"/>
    </xf>
    <xf numFmtId="0" fontId="61" fillId="0" borderId="14" xfId="0" applyFont="1" applyBorder="1" applyAlignment="1" applyProtection="1">
      <alignment horizontal="left"/>
      <protection locked="0"/>
    </xf>
    <xf numFmtId="0" fontId="61" fillId="0" borderId="15" xfId="0" applyFont="1" applyBorder="1" applyAlignment="1" applyProtection="1">
      <alignment horizontal="left"/>
      <protection locked="0"/>
    </xf>
    <xf numFmtId="0" fontId="61" fillId="0" borderId="19" xfId="0" applyFont="1" applyBorder="1" applyAlignment="1" applyProtection="1">
      <alignment horizontal="left"/>
      <protection locked="0"/>
    </xf>
    <xf numFmtId="0" fontId="61" fillId="0" borderId="19" xfId="0" applyFont="1" applyBorder="1" applyProtection="1">
      <protection locked="0"/>
    </xf>
    <xf numFmtId="0" fontId="61" fillId="0" borderId="19" xfId="0" applyFont="1" applyBorder="1"/>
    <xf numFmtId="0" fontId="61" fillId="0" borderId="9" xfId="0" applyFont="1" applyBorder="1"/>
    <xf numFmtId="0" fontId="61" fillId="0" borderId="36" xfId="0" applyFont="1" applyFill="1" applyBorder="1" applyAlignment="1">
      <alignment horizontal="center"/>
    </xf>
    <xf numFmtId="14" fontId="61" fillId="0" borderId="36" xfId="0" applyNumberFormat="1" applyFont="1" applyFill="1" applyBorder="1" applyAlignment="1">
      <alignment horizontal="center"/>
    </xf>
    <xf numFmtId="0" fontId="0" fillId="0" borderId="50" xfId="0" applyBorder="1"/>
    <xf numFmtId="0" fontId="0" fillId="0" borderId="0" xfId="0" applyFill="1" applyAlignment="1">
      <alignment horizontal="center"/>
    </xf>
    <xf numFmtId="0" fontId="61" fillId="0" borderId="1" xfId="0" applyNumberFormat="1" applyFont="1" applyBorder="1" applyAlignment="1">
      <alignment horizontal="center"/>
    </xf>
    <xf numFmtId="0" fontId="34" fillId="0" borderId="0" xfId="0" applyFont="1" applyBorder="1"/>
    <xf numFmtId="14" fontId="11" fillId="0" borderId="0" xfId="0" applyNumberFormat="1" applyFont="1" applyAlignment="1">
      <alignment horizontal="center"/>
    </xf>
    <xf numFmtId="14" fontId="11" fillId="0" borderId="0" xfId="0" applyNumberFormat="1" applyFont="1"/>
    <xf numFmtId="0" fontId="15" fillId="0" borderId="47" xfId="0" applyFont="1" applyBorder="1"/>
    <xf numFmtId="0" fontId="15" fillId="0" borderId="6" xfId="0" applyFont="1" applyBorder="1" applyAlignment="1">
      <alignment horizontal="center"/>
    </xf>
    <xf numFmtId="166" fontId="15" fillId="0" borderId="6" xfId="0" applyNumberFormat="1" applyFont="1" applyBorder="1" applyAlignment="1">
      <alignment horizontal="center"/>
    </xf>
    <xf numFmtId="166" fontId="37" fillId="0" borderId="6" xfId="0" applyNumberFormat="1" applyFont="1" applyBorder="1" applyAlignment="1">
      <alignment horizontal="center"/>
    </xf>
    <xf numFmtId="166" fontId="67" fillId="0" borderId="6" xfId="0" applyNumberFormat="1" applyFont="1" applyBorder="1" applyAlignment="1">
      <alignment horizontal="center"/>
    </xf>
    <xf numFmtId="0" fontId="11" fillId="4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 wrapText="1"/>
    </xf>
    <xf numFmtId="1" fontId="11" fillId="4" borderId="0" xfId="0" applyNumberFormat="1" applyFont="1" applyFill="1" applyBorder="1" applyAlignment="1">
      <alignment horizontal="center" vertical="center" wrapText="1"/>
    </xf>
    <xf numFmtId="1" fontId="60" fillId="0" borderId="51" xfId="0" applyNumberFormat="1" applyFont="1" applyFill="1" applyBorder="1" applyAlignment="1">
      <alignment horizontal="center"/>
    </xf>
    <xf numFmtId="1" fontId="60" fillId="0" borderId="26" xfId="0" applyNumberFormat="1" applyFont="1" applyFill="1" applyBorder="1" applyAlignment="1">
      <alignment horizontal="center"/>
    </xf>
    <xf numFmtId="0" fontId="61" fillId="0" borderId="44" xfId="0" applyFont="1" applyBorder="1" applyAlignment="1" applyProtection="1">
      <alignment horizontal="left"/>
      <protection locked="0"/>
    </xf>
    <xf numFmtId="0" fontId="61" fillId="0" borderId="42" xfId="0" applyFont="1" applyBorder="1" applyAlignment="1" applyProtection="1">
      <alignment horizontal="left"/>
      <protection locked="0"/>
    </xf>
    <xf numFmtId="0" fontId="61" fillId="0" borderId="42" xfId="0" applyFont="1" applyBorder="1" applyProtection="1">
      <protection locked="0"/>
    </xf>
    <xf numFmtId="0" fontId="61" fillId="0" borderId="42" xfId="0" applyFont="1" applyBorder="1"/>
    <xf numFmtId="0" fontId="61" fillId="0" borderId="42" xfId="0" applyFont="1" applyFill="1" applyBorder="1" applyAlignment="1">
      <alignment horizontal="left"/>
    </xf>
    <xf numFmtId="0" fontId="0" fillId="0" borderId="42" xfId="0" applyFill="1" applyBorder="1" applyAlignment="1">
      <alignment horizontal="center"/>
    </xf>
    <xf numFmtId="0" fontId="61" fillId="0" borderId="42" xfId="0" applyFont="1" applyFill="1" applyBorder="1" applyAlignment="1">
      <alignment horizontal="center"/>
    </xf>
    <xf numFmtId="14" fontId="61" fillId="0" borderId="42" xfId="0" applyNumberFormat="1" applyFont="1" applyFill="1" applyBorder="1" applyAlignment="1">
      <alignment horizontal="center"/>
    </xf>
    <xf numFmtId="1" fontId="60" fillId="0" borderId="52" xfId="0" applyNumberFormat="1" applyFont="1" applyFill="1" applyBorder="1" applyAlignment="1">
      <alignment horizontal="center"/>
    </xf>
    <xf numFmtId="0" fontId="61" fillId="0" borderId="19" xfId="0" applyFont="1" applyFill="1" applyBorder="1" applyAlignment="1">
      <alignment horizontal="center"/>
    </xf>
    <xf numFmtId="1" fontId="60" fillId="0" borderId="33" xfId="0" applyNumberFormat="1" applyFont="1" applyFill="1" applyBorder="1" applyAlignment="1">
      <alignment horizontal="center"/>
    </xf>
  </cellXfs>
  <cellStyles count="2">
    <cellStyle name="Komma" xfId="1" builtinId="3"/>
    <cellStyle name="Standaard" xfId="0" builtinId="0"/>
  </cellStyles>
  <dxfs count="3"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colors>
    <mruColors>
      <color rgb="FFFF585A"/>
      <color rgb="FFFF60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2059516</xdr:colOff>
      <xdr:row>0</xdr:row>
      <xdr:rowOff>121685</xdr:rowOff>
    </xdr:from>
    <xdr:to>
      <xdr:col>8</xdr:col>
      <xdr:colOff>3111049</xdr:colOff>
      <xdr:row>5</xdr:row>
      <xdr:rowOff>131233</xdr:rowOff>
    </xdr:to>
    <xdr:pic>
      <xdr:nvPicPr>
        <xdr:cNvPr id="6" name="Afbeelding 5">
          <a:extLst>
            <a:ext uri="{FF2B5EF4-FFF2-40B4-BE49-F238E27FC236}">
              <a16:creationId xmlns:a16="http://schemas.microsoft.com/office/drawing/2014/main" id="{BBF04A43-38E0-CC49-8E8C-9903F54140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197599" y="121685"/>
          <a:ext cx="3252867" cy="127954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474788</xdr:colOff>
      <xdr:row>1</xdr:row>
      <xdr:rowOff>18859</xdr:rowOff>
    </xdr:from>
    <xdr:to>
      <xdr:col>13</xdr:col>
      <xdr:colOff>1155700</xdr:colOff>
      <xdr:row>4</xdr:row>
      <xdr:rowOff>35115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410E0B1-DFD1-0743-BF8E-F85E066723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7332788" y="209359"/>
          <a:ext cx="2103312" cy="6004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724683-0D99-8547-A259-A93DC3E4ED96}">
  <sheetPr codeName="Blad2"/>
  <dimension ref="A1:DJ353"/>
  <sheetViews>
    <sheetView showGridLines="0" showZeros="0" tabSelected="1" zoomScale="120" zoomScaleNormal="120" workbookViewId="0">
      <selection activeCell="M31" sqref="M31"/>
    </sheetView>
  </sheetViews>
  <sheetFormatPr baseColWidth="10" defaultColWidth="8.83203125" defaultRowHeight="15" x14ac:dyDescent="0.2"/>
  <cols>
    <col min="1" max="1" width="2.83203125" customWidth="1"/>
    <col min="2" max="2" width="20.83203125" customWidth="1"/>
    <col min="3" max="3" width="10.83203125" customWidth="1"/>
    <col min="4" max="4" width="19.83203125" customWidth="1"/>
    <col min="5" max="5" width="28.83203125" customWidth="1"/>
    <col min="6" max="8" width="8.6640625" hidden="1" customWidth="1"/>
    <col min="9" max="9" width="40.83203125" customWidth="1"/>
    <col min="10" max="10" width="32.83203125" customWidth="1"/>
    <col min="11" max="11" width="13.83203125" customWidth="1"/>
    <col min="12" max="12" width="9.83203125" customWidth="1"/>
    <col min="13" max="13" width="10.83203125" customWidth="1"/>
    <col min="14" max="15" width="6.83203125" hidden="1" customWidth="1"/>
    <col min="16" max="16" width="8.83203125" customWidth="1"/>
    <col min="17" max="17" width="1.83203125" customWidth="1"/>
    <col min="18" max="18" width="8.83203125" customWidth="1"/>
    <col min="19" max="19" width="25.83203125" customWidth="1"/>
    <col min="20" max="20" width="1.83203125" customWidth="1"/>
    <col min="21" max="22" width="8.83203125" customWidth="1"/>
    <col min="23" max="23" width="1.83203125" customWidth="1"/>
    <col min="24" max="24" width="10.83203125" customWidth="1"/>
    <col min="25" max="25" width="8.83203125" customWidth="1"/>
    <col min="26" max="26" width="1.83203125" customWidth="1"/>
    <col min="27" max="31" width="8.83203125" customWidth="1"/>
    <col min="32" max="32" width="6.83203125" customWidth="1"/>
    <col min="33" max="34" width="8.83203125" customWidth="1"/>
    <col min="35" max="35" width="2.83203125" customWidth="1"/>
    <col min="36" max="37" width="8.83203125" customWidth="1"/>
    <col min="38" max="38" width="2.83203125" customWidth="1"/>
    <col min="39" max="40" width="8.83203125" customWidth="1"/>
    <col min="41" max="41" width="2.83203125" customWidth="1"/>
    <col min="42" max="43" width="8.83203125" customWidth="1"/>
    <col min="44" max="44" width="2.83203125" customWidth="1"/>
    <col min="45" max="45" width="11.33203125" hidden="1" customWidth="1"/>
    <col min="46" max="49" width="8.83203125" customWidth="1"/>
    <col min="50" max="50" width="7.83203125" customWidth="1"/>
    <col min="51" max="56" width="6.83203125" customWidth="1"/>
    <col min="57" max="58" width="11.33203125" customWidth="1"/>
    <col min="60" max="60" width="14.83203125" bestFit="1" customWidth="1"/>
  </cols>
  <sheetData>
    <row r="1" spans="1:68" ht="16" x14ac:dyDescent="0.2">
      <c r="B1" s="98" t="s">
        <v>0</v>
      </c>
      <c r="C1" s="98"/>
      <c r="D1" s="98"/>
      <c r="U1" s="14"/>
      <c r="V1" s="67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</row>
    <row r="2" spans="1:68" x14ac:dyDescent="0.2">
      <c r="B2" t="s">
        <v>0</v>
      </c>
      <c r="E2" s="4"/>
      <c r="H2" s="1"/>
      <c r="I2" s="142"/>
      <c r="J2" s="142"/>
      <c r="K2" s="1"/>
      <c r="L2" s="1"/>
      <c r="M2" s="1"/>
      <c r="N2" s="1"/>
      <c r="O2" s="1"/>
      <c r="P2" s="1"/>
      <c r="Q2" s="1"/>
      <c r="R2" s="1"/>
      <c r="S2" s="1"/>
      <c r="T2" s="1"/>
      <c r="U2" s="14"/>
      <c r="AC2" s="2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75" t="s">
        <v>0</v>
      </c>
      <c r="BH2" s="75" t="s">
        <v>0</v>
      </c>
      <c r="BI2" s="15"/>
      <c r="BJ2" s="15"/>
      <c r="BK2" s="15"/>
      <c r="BL2" s="95"/>
      <c r="BO2" s="8"/>
      <c r="BP2" s="8"/>
    </row>
    <row r="3" spans="1:68" ht="19" x14ac:dyDescent="0.25">
      <c r="B3" s="58"/>
      <c r="C3" s="58"/>
      <c r="D3" s="68"/>
      <c r="E3" s="4"/>
      <c r="U3" s="14"/>
      <c r="AC3" s="2"/>
      <c r="AD3" s="52"/>
      <c r="AE3" s="15"/>
      <c r="AF3" s="95"/>
      <c r="AG3" s="16"/>
      <c r="AH3" s="16"/>
      <c r="AI3" s="16"/>
    </row>
    <row r="4" spans="1:68" ht="31" x14ac:dyDescent="0.35">
      <c r="B4" s="252" t="s">
        <v>82</v>
      </c>
      <c r="C4" s="250"/>
      <c r="D4" s="7"/>
      <c r="U4" s="36"/>
      <c r="V4" s="36" t="s">
        <v>0</v>
      </c>
      <c r="W4" s="36"/>
      <c r="X4" s="96"/>
      <c r="Y4" s="96"/>
      <c r="Z4" s="96"/>
      <c r="AA4" s="96"/>
      <c r="AB4" s="96"/>
      <c r="AC4" s="96"/>
      <c r="AD4" s="36"/>
      <c r="AE4" s="51"/>
      <c r="AF4" s="5"/>
    </row>
    <row r="5" spans="1:68" ht="19" x14ac:dyDescent="0.25">
      <c r="B5" s="69"/>
      <c r="C5" s="69"/>
      <c r="D5" s="70"/>
      <c r="E5" s="97"/>
      <c r="U5" s="94"/>
      <c r="AE5" s="51"/>
      <c r="AF5" s="5"/>
    </row>
    <row r="6" spans="1:68" ht="17" thickBot="1" x14ac:dyDescent="0.25">
      <c r="G6" s="83"/>
      <c r="I6" s="293"/>
      <c r="J6" s="293"/>
      <c r="K6" s="293"/>
      <c r="L6" s="293"/>
      <c r="M6" s="293"/>
      <c r="N6" s="293"/>
      <c r="O6" s="293"/>
      <c r="P6" s="293"/>
      <c r="U6" s="94"/>
    </row>
    <row r="7" spans="1:68" ht="30" customHeight="1" thickBot="1" x14ac:dyDescent="0.25">
      <c r="B7" s="272" t="s">
        <v>77</v>
      </c>
      <c r="C7" s="272" t="s">
        <v>84</v>
      </c>
      <c r="D7" s="272" t="s">
        <v>78</v>
      </c>
      <c r="E7" s="272" t="s">
        <v>19</v>
      </c>
      <c r="F7" s="273" t="s">
        <v>2</v>
      </c>
      <c r="G7" s="273" t="s">
        <v>3</v>
      </c>
      <c r="H7" s="273" t="s">
        <v>4</v>
      </c>
      <c r="I7" s="273" t="s">
        <v>79</v>
      </c>
      <c r="J7" s="273" t="s">
        <v>83</v>
      </c>
      <c r="K7" s="273" t="s">
        <v>80</v>
      </c>
      <c r="L7" s="273" t="s">
        <v>123</v>
      </c>
      <c r="M7" s="273" t="s">
        <v>81</v>
      </c>
      <c r="N7" s="251"/>
      <c r="O7" s="251" t="s">
        <v>29</v>
      </c>
    </row>
    <row r="8" spans="1:68" ht="16" x14ac:dyDescent="0.2">
      <c r="A8" s="76"/>
      <c r="B8" s="268"/>
      <c r="C8" s="265"/>
      <c r="D8" s="263"/>
      <c r="E8" s="256"/>
      <c r="F8" s="257"/>
      <c r="G8" s="257"/>
      <c r="H8" s="258"/>
      <c r="I8" s="292"/>
      <c r="J8" s="316"/>
      <c r="K8" s="317"/>
      <c r="L8" s="267"/>
      <c r="M8" s="329"/>
      <c r="N8" s="306"/>
      <c r="O8" s="40" t="str">
        <f t="shared" ref="O8:O31" si="0">IF(M8&lt;=0,"0",IF(M8&lt;=1,"50",IF(M8&lt;=2,"75",IF(M8&lt;=3,"30",IF(M8&lt;=4,"60")))))</f>
        <v>0</v>
      </c>
      <c r="P8" s="5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</row>
    <row r="9" spans="1:68" ht="16" x14ac:dyDescent="0.2">
      <c r="A9" s="76"/>
      <c r="B9" s="268"/>
      <c r="C9" s="266"/>
      <c r="D9" s="263"/>
      <c r="E9" s="256"/>
      <c r="F9" s="257"/>
      <c r="G9" s="257"/>
      <c r="H9" s="258"/>
      <c r="I9" s="264"/>
      <c r="J9" s="269"/>
      <c r="K9" s="260"/>
      <c r="L9" s="267"/>
      <c r="M9" s="330"/>
      <c r="N9" s="306"/>
      <c r="O9" s="40" t="str">
        <f t="shared" si="0"/>
        <v>0</v>
      </c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</row>
    <row r="10" spans="1:68" ht="16" x14ac:dyDescent="0.2">
      <c r="A10" s="76"/>
      <c r="B10" s="268"/>
      <c r="C10" s="266"/>
      <c r="D10" s="263"/>
      <c r="E10" s="256"/>
      <c r="F10" s="257"/>
      <c r="G10" s="257"/>
      <c r="H10" s="258"/>
      <c r="I10" s="264"/>
      <c r="J10" s="259"/>
      <c r="K10" s="260"/>
      <c r="L10" s="267"/>
      <c r="M10" s="330"/>
      <c r="N10" s="306"/>
      <c r="O10" s="40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</row>
    <row r="11" spans="1:68" ht="16" x14ac:dyDescent="0.2">
      <c r="A11" s="76"/>
      <c r="B11" s="268"/>
      <c r="C11" s="266"/>
      <c r="D11" s="263"/>
      <c r="E11" s="256"/>
      <c r="F11" s="257"/>
      <c r="G11" s="257"/>
      <c r="H11" s="258"/>
      <c r="I11" s="264"/>
      <c r="J11" s="269"/>
      <c r="K11" s="260"/>
      <c r="L11" s="267"/>
      <c r="M11" s="330"/>
      <c r="N11" s="306"/>
      <c r="O11" s="40"/>
      <c r="R11" s="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</row>
    <row r="12" spans="1:68" ht="16" x14ac:dyDescent="0.2">
      <c r="A12" s="76"/>
      <c r="B12" s="268"/>
      <c r="C12" s="266"/>
      <c r="D12" s="263"/>
      <c r="E12" s="256"/>
      <c r="F12" s="257"/>
      <c r="G12" s="257"/>
      <c r="H12" s="258"/>
      <c r="I12" s="264"/>
      <c r="J12" s="269"/>
      <c r="K12" s="260"/>
      <c r="L12" s="267"/>
      <c r="M12" s="330"/>
      <c r="N12" s="306"/>
      <c r="O12" s="40"/>
      <c r="R12" s="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</row>
    <row r="13" spans="1:68" ht="16" x14ac:dyDescent="0.2">
      <c r="A13" s="76"/>
      <c r="B13" s="268"/>
      <c r="C13" s="266"/>
      <c r="D13" s="263"/>
      <c r="E13" s="256"/>
      <c r="F13" s="257"/>
      <c r="G13" s="257"/>
      <c r="H13" s="258"/>
      <c r="I13" s="264"/>
      <c r="J13" s="269"/>
      <c r="K13" s="260"/>
      <c r="L13" s="267"/>
      <c r="M13" s="330"/>
      <c r="N13" s="306"/>
      <c r="O13" s="40"/>
      <c r="R13" s="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</row>
    <row r="14" spans="1:68" ht="16" x14ac:dyDescent="0.2">
      <c r="A14" s="76"/>
      <c r="B14" s="268"/>
      <c r="C14" s="266"/>
      <c r="D14" s="263"/>
      <c r="E14" s="256"/>
      <c r="F14" s="257"/>
      <c r="G14" s="257"/>
      <c r="H14" s="258"/>
      <c r="I14" s="264"/>
      <c r="J14" s="269"/>
      <c r="K14" s="260"/>
      <c r="L14" s="267"/>
      <c r="M14" s="330"/>
      <c r="N14" s="306"/>
      <c r="O14" s="40"/>
      <c r="R14" s="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</row>
    <row r="15" spans="1:68" ht="16" x14ac:dyDescent="0.2">
      <c r="A15" s="76"/>
      <c r="B15" s="268"/>
      <c r="C15" s="266"/>
      <c r="D15" s="263"/>
      <c r="E15" s="256"/>
      <c r="F15" s="257"/>
      <c r="G15" s="257"/>
      <c r="H15" s="258"/>
      <c r="I15" s="264"/>
      <c r="J15" s="269"/>
      <c r="K15" s="260"/>
      <c r="L15" s="267"/>
      <c r="M15" s="330"/>
      <c r="N15" s="306"/>
      <c r="O15" s="40"/>
      <c r="R15" s="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79"/>
      <c r="AG15" s="79"/>
      <c r="AH15" s="79"/>
      <c r="AI15" s="79"/>
      <c r="AJ15" s="79"/>
      <c r="AK15" s="79"/>
    </row>
    <row r="16" spans="1:68" ht="16" x14ac:dyDescent="0.2">
      <c r="A16" s="76"/>
      <c r="B16" s="268"/>
      <c r="C16" s="266"/>
      <c r="D16" s="263"/>
      <c r="E16" s="256"/>
      <c r="F16" s="257"/>
      <c r="G16" s="257"/>
      <c r="H16" s="258"/>
      <c r="I16" s="264"/>
      <c r="J16" s="269"/>
      <c r="K16" s="260"/>
      <c r="L16" s="267"/>
      <c r="M16" s="330"/>
      <c r="N16" s="306"/>
      <c r="O16" s="40"/>
      <c r="R16" s="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79"/>
      <c r="AG16" s="79"/>
      <c r="AH16" s="79"/>
      <c r="AI16" s="79"/>
      <c r="AJ16" s="79"/>
      <c r="AK16" s="79"/>
    </row>
    <row r="17" spans="1:74" ht="16" x14ac:dyDescent="0.2">
      <c r="A17" s="76"/>
      <c r="B17" s="268"/>
      <c r="C17" s="266"/>
      <c r="D17" s="263"/>
      <c r="E17" s="256"/>
      <c r="F17" s="257"/>
      <c r="G17" s="257"/>
      <c r="H17" s="258"/>
      <c r="I17" s="264"/>
      <c r="J17" s="269"/>
      <c r="K17" s="260"/>
      <c r="L17" s="267"/>
      <c r="M17" s="330"/>
      <c r="N17" s="306"/>
      <c r="O17" s="40"/>
      <c r="R17" s="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79"/>
      <c r="AG17" s="79"/>
      <c r="AH17" s="79"/>
      <c r="AI17" s="79"/>
      <c r="AJ17" s="79"/>
      <c r="AK17" s="79"/>
    </row>
    <row r="18" spans="1:74" ht="16" x14ac:dyDescent="0.2">
      <c r="A18" s="76"/>
      <c r="B18" s="268"/>
      <c r="C18" s="266"/>
      <c r="D18" s="263"/>
      <c r="E18" s="256"/>
      <c r="F18" s="257"/>
      <c r="G18" s="257"/>
      <c r="H18" s="258"/>
      <c r="I18" s="264"/>
      <c r="J18" s="269"/>
      <c r="K18" s="260"/>
      <c r="L18" s="267"/>
      <c r="M18" s="330"/>
      <c r="N18" s="306"/>
      <c r="O18" s="40"/>
      <c r="R18" s="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79"/>
      <c r="AG18" s="79"/>
      <c r="AH18" s="79"/>
      <c r="AI18" s="79"/>
      <c r="AJ18" s="79"/>
      <c r="AK18" s="79"/>
    </row>
    <row r="19" spans="1:74" ht="16" x14ac:dyDescent="0.2">
      <c r="A19" s="76"/>
      <c r="B19" s="268"/>
      <c r="C19" s="266"/>
      <c r="D19" s="263"/>
      <c r="E19" s="256"/>
      <c r="F19" s="257"/>
      <c r="G19" s="257"/>
      <c r="H19" s="258"/>
      <c r="I19" s="264"/>
      <c r="J19" s="269"/>
      <c r="K19" s="260"/>
      <c r="L19" s="267"/>
      <c r="M19" s="330"/>
      <c r="N19" s="306"/>
      <c r="O19" s="40"/>
      <c r="R19" s="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79"/>
      <c r="AG19" s="79"/>
      <c r="AH19" s="79"/>
      <c r="AI19" s="79"/>
      <c r="AJ19" s="79"/>
      <c r="AK19" s="79"/>
    </row>
    <row r="20" spans="1:74" ht="16" x14ac:dyDescent="0.2">
      <c r="A20" s="76"/>
      <c r="B20" s="261"/>
      <c r="C20" s="266"/>
      <c r="D20" s="263"/>
      <c r="E20" s="256"/>
      <c r="F20" s="257"/>
      <c r="G20" s="257"/>
      <c r="H20" s="258"/>
      <c r="I20" s="264"/>
      <c r="J20" s="259"/>
      <c r="K20" s="260"/>
      <c r="L20" s="267"/>
      <c r="M20" s="330"/>
      <c r="N20" s="306"/>
      <c r="O20" s="40"/>
      <c r="R20" s="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79"/>
      <c r="AG20" s="79"/>
      <c r="AH20" s="79"/>
      <c r="AI20" s="79"/>
      <c r="AJ20" s="79"/>
      <c r="AK20" s="79"/>
    </row>
    <row r="21" spans="1:74" ht="16" x14ac:dyDescent="0.2">
      <c r="A21" s="76"/>
      <c r="B21" s="261"/>
      <c r="C21" s="266"/>
      <c r="D21" s="263"/>
      <c r="E21" s="256"/>
      <c r="F21" s="257"/>
      <c r="G21" s="257"/>
      <c r="H21" s="258"/>
      <c r="I21" s="264"/>
      <c r="J21" s="259"/>
      <c r="K21" s="260"/>
      <c r="L21" s="267"/>
      <c r="M21" s="330"/>
      <c r="N21" s="306"/>
      <c r="O21" s="40"/>
      <c r="R21" s="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79"/>
      <c r="AG21" s="79"/>
      <c r="AH21" s="79"/>
      <c r="AI21" s="79"/>
      <c r="AJ21" s="79"/>
      <c r="AK21" s="79"/>
    </row>
    <row r="22" spans="1:74" ht="16" x14ac:dyDescent="0.2">
      <c r="A22" s="76"/>
      <c r="B22" s="261"/>
      <c r="C22" s="266"/>
      <c r="D22" s="263"/>
      <c r="E22" s="256"/>
      <c r="F22" s="257"/>
      <c r="G22" s="257"/>
      <c r="H22" s="258"/>
      <c r="I22" s="264"/>
      <c r="J22" s="259"/>
      <c r="K22" s="260"/>
      <c r="L22" s="267"/>
      <c r="M22" s="330"/>
      <c r="N22" s="306"/>
      <c r="O22" s="40"/>
      <c r="R22" s="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79"/>
      <c r="AG22" s="79"/>
      <c r="AH22" s="79"/>
      <c r="AI22" s="79"/>
      <c r="AJ22" s="79"/>
      <c r="AK22" s="79"/>
    </row>
    <row r="23" spans="1:74" ht="16" x14ac:dyDescent="0.2">
      <c r="A23" s="76"/>
      <c r="B23" s="261"/>
      <c r="C23" s="266"/>
      <c r="D23" s="263"/>
      <c r="E23" s="256"/>
      <c r="F23" s="257"/>
      <c r="G23" s="257"/>
      <c r="H23" s="258"/>
      <c r="I23" s="264"/>
      <c r="J23" s="259"/>
      <c r="K23" s="260"/>
      <c r="L23" s="267"/>
      <c r="M23" s="330"/>
      <c r="N23" s="306"/>
      <c r="O23" s="40"/>
      <c r="R23" s="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79"/>
      <c r="AG23" s="79"/>
      <c r="AH23" s="79"/>
      <c r="AI23" s="79"/>
      <c r="AJ23" s="79"/>
      <c r="AK23" s="79"/>
    </row>
    <row r="24" spans="1:74" ht="16" x14ac:dyDescent="0.2">
      <c r="A24" s="76"/>
      <c r="B24" s="261"/>
      <c r="C24" s="266"/>
      <c r="D24" s="263"/>
      <c r="E24" s="256"/>
      <c r="F24" s="257"/>
      <c r="G24" s="257"/>
      <c r="H24" s="258"/>
      <c r="I24" s="264"/>
      <c r="J24" s="259"/>
      <c r="K24" s="260"/>
      <c r="L24" s="267"/>
      <c r="M24" s="330"/>
      <c r="N24" s="306"/>
      <c r="O24" s="40"/>
      <c r="R24" s="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79"/>
      <c r="AG24" s="79"/>
      <c r="AH24" s="79"/>
      <c r="AI24" s="79"/>
      <c r="AJ24" s="79"/>
      <c r="AK24" s="79"/>
    </row>
    <row r="25" spans="1:74" ht="16" x14ac:dyDescent="0.2">
      <c r="A25" s="76"/>
      <c r="B25" s="261"/>
      <c r="C25" s="266"/>
      <c r="D25" s="263"/>
      <c r="E25" s="256"/>
      <c r="F25" s="257"/>
      <c r="G25" s="257"/>
      <c r="H25" s="258"/>
      <c r="I25" s="264"/>
      <c r="J25" s="259"/>
      <c r="K25" s="260"/>
      <c r="L25" s="267"/>
      <c r="M25" s="330"/>
      <c r="N25" s="306"/>
      <c r="O25" s="40"/>
      <c r="R25" s="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79"/>
      <c r="AG25" s="79"/>
      <c r="AH25" s="79"/>
      <c r="AI25" s="79"/>
      <c r="AJ25" s="79"/>
      <c r="AK25" s="79"/>
    </row>
    <row r="26" spans="1:74" ht="16" x14ac:dyDescent="0.2">
      <c r="A26" s="76"/>
      <c r="B26" s="261"/>
      <c r="C26" s="266"/>
      <c r="D26" s="263"/>
      <c r="E26" s="256"/>
      <c r="F26" s="257"/>
      <c r="G26" s="257"/>
      <c r="H26" s="258"/>
      <c r="I26" s="264"/>
      <c r="J26" s="259"/>
      <c r="K26" s="260"/>
      <c r="L26" s="267"/>
      <c r="M26" s="330"/>
      <c r="N26" s="306"/>
      <c r="O26" s="40"/>
      <c r="R26" s="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79"/>
      <c r="AG26" s="79"/>
      <c r="AH26" s="79"/>
      <c r="AI26" s="79"/>
      <c r="AJ26" s="79"/>
      <c r="AK26" s="79"/>
    </row>
    <row r="27" spans="1:74" ht="16" x14ac:dyDescent="0.2">
      <c r="A27" s="76"/>
      <c r="B27" s="261"/>
      <c r="C27" s="266"/>
      <c r="D27" s="263"/>
      <c r="E27" s="256"/>
      <c r="F27" s="257"/>
      <c r="G27" s="257"/>
      <c r="H27" s="258"/>
      <c r="I27" s="264"/>
      <c r="J27" s="259"/>
      <c r="K27" s="260"/>
      <c r="L27" s="267"/>
      <c r="M27" s="330"/>
      <c r="N27" s="306"/>
      <c r="O27" s="40"/>
      <c r="R27" s="16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79"/>
      <c r="AG27" s="79"/>
      <c r="AH27" s="79"/>
      <c r="AI27" s="79"/>
      <c r="AJ27" s="79"/>
      <c r="AK27" s="79"/>
    </row>
    <row r="28" spans="1:74" ht="16" x14ac:dyDescent="0.2">
      <c r="A28" s="76"/>
      <c r="B28" s="261"/>
      <c r="C28" s="266"/>
      <c r="D28" s="263"/>
      <c r="E28" s="256"/>
      <c r="F28" s="257"/>
      <c r="G28" s="257"/>
      <c r="H28" s="258"/>
      <c r="I28" s="264"/>
      <c r="J28" s="259"/>
      <c r="K28" s="260"/>
      <c r="L28" s="267"/>
      <c r="M28" s="330"/>
      <c r="N28" s="306"/>
      <c r="O28" s="40"/>
      <c r="R28" s="16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79"/>
      <c r="AG28" s="79"/>
      <c r="AH28" s="79"/>
      <c r="AI28" s="79"/>
      <c r="AJ28" s="79"/>
      <c r="AK28" s="79"/>
    </row>
    <row r="29" spans="1:74" ht="16" x14ac:dyDescent="0.2">
      <c r="A29" s="76"/>
      <c r="B29" s="261"/>
      <c r="C29" s="266"/>
      <c r="D29" s="263"/>
      <c r="E29" s="256"/>
      <c r="F29" s="257"/>
      <c r="G29" s="257"/>
      <c r="H29" s="258"/>
      <c r="I29" s="264"/>
      <c r="J29" s="259"/>
      <c r="K29" s="260"/>
      <c r="L29" s="267"/>
      <c r="M29" s="330"/>
      <c r="N29" s="306"/>
      <c r="O29" s="40" t="str">
        <f t="shared" si="0"/>
        <v>0</v>
      </c>
      <c r="Q29" s="16"/>
      <c r="R29" s="16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79"/>
      <c r="AG29" s="79"/>
      <c r="AH29" s="79"/>
      <c r="AI29" s="79"/>
      <c r="AJ29" s="79"/>
      <c r="AK29" s="79"/>
    </row>
    <row r="30" spans="1:74" ht="16" x14ac:dyDescent="0.2">
      <c r="A30" s="76"/>
      <c r="B30" s="307"/>
      <c r="C30" s="308"/>
      <c r="D30" s="309"/>
      <c r="E30" s="310"/>
      <c r="F30" s="311"/>
      <c r="G30" s="311"/>
      <c r="H30" s="312"/>
      <c r="I30" s="305"/>
      <c r="J30" s="340"/>
      <c r="K30" s="313"/>
      <c r="L30" s="314"/>
      <c r="M30" s="341"/>
      <c r="N30" s="306"/>
      <c r="O30" s="40"/>
      <c r="Q30" s="16"/>
      <c r="R30" s="16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79"/>
      <c r="AG30" s="79"/>
      <c r="AH30" s="79"/>
      <c r="AI30" s="79"/>
      <c r="AJ30" s="79"/>
      <c r="AK30" s="79"/>
    </row>
    <row r="31" spans="1:74" ht="15" customHeight="1" x14ac:dyDescent="0.2">
      <c r="A31" s="76"/>
      <c r="B31" s="331"/>
      <c r="C31" s="332"/>
      <c r="D31" s="332"/>
      <c r="E31" s="333"/>
      <c r="F31" s="334"/>
      <c r="G31" s="334"/>
      <c r="H31" s="334"/>
      <c r="I31" s="335"/>
      <c r="J31" s="336"/>
      <c r="K31" s="337"/>
      <c r="L31" s="338"/>
      <c r="M31" s="339"/>
      <c r="N31" s="306"/>
      <c r="O31" s="40" t="str">
        <f t="shared" si="0"/>
        <v>0</v>
      </c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8"/>
      <c r="AE31" s="18"/>
      <c r="AF31" s="79"/>
      <c r="AG31" s="79"/>
      <c r="AH31" s="79"/>
      <c r="AI31" s="79"/>
      <c r="AJ31" s="79"/>
      <c r="AK31" s="79"/>
    </row>
    <row r="32" spans="1:74" x14ac:dyDescent="0.2">
      <c r="B32" s="326"/>
      <c r="C32" s="326"/>
      <c r="D32" s="326"/>
      <c r="E32" s="326"/>
      <c r="F32" s="326"/>
      <c r="G32" s="326"/>
      <c r="H32" s="326"/>
      <c r="I32" s="327"/>
      <c r="J32" s="327"/>
      <c r="K32" s="326"/>
      <c r="L32" s="326"/>
      <c r="M32" s="328"/>
      <c r="N32" s="306"/>
      <c r="O32" s="40" t="e">
        <f>IF(#REF!&lt;=0,"0",IF(#REF!&lt;=1,"50",IF(#REF!&lt;=2,"75",IF(#REF!&lt;=3,"30",IF(#REF!&lt;=4,"60")))))</f>
        <v>#REF!</v>
      </c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8"/>
      <c r="AE32" s="18"/>
      <c r="BP32" s="79"/>
      <c r="BQ32" s="79"/>
      <c r="BR32" s="79"/>
      <c r="BS32" s="79"/>
      <c r="BT32" s="79"/>
      <c r="BU32" s="79"/>
      <c r="BV32" s="79"/>
    </row>
    <row r="33" spans="1:74" ht="16" thickBot="1" x14ac:dyDescent="0.25">
      <c r="K33" s="315"/>
      <c r="N33" s="42"/>
      <c r="O33" s="159" t="e">
        <f>IF(#REF!&lt;=0,"0",IF(#REF!&lt;=1,"50",IF(#REF!&lt;=2,"75",IF(#REF!&lt;=3,"30",IF(#REF!&lt;=4,"60")))))</f>
        <v>#REF!</v>
      </c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8"/>
      <c r="AE33" s="18"/>
      <c r="BP33" s="79"/>
      <c r="BQ33" s="79"/>
      <c r="BR33" s="79"/>
      <c r="BS33" s="79"/>
      <c r="BT33" s="79"/>
      <c r="BU33" s="79"/>
      <c r="BV33" s="79"/>
    </row>
    <row r="34" spans="1:74" ht="25" customHeight="1" thickBot="1" x14ac:dyDescent="0.25">
      <c r="B34" s="294" t="s">
        <v>127</v>
      </c>
      <c r="C34" s="295"/>
      <c r="D34" s="276" t="s">
        <v>130</v>
      </c>
      <c r="E34" s="276" t="s">
        <v>128</v>
      </c>
      <c r="F34" s="278"/>
      <c r="G34" s="278"/>
      <c r="H34" s="278"/>
      <c r="I34" s="276" t="s">
        <v>129</v>
      </c>
      <c r="J34" s="274"/>
      <c r="K34" s="288"/>
      <c r="L34" s="277"/>
      <c r="M34" s="291"/>
      <c r="Q34" s="16"/>
      <c r="R34" s="71"/>
      <c r="S34" s="84"/>
      <c r="T34" s="16"/>
      <c r="U34" s="16"/>
      <c r="V34" s="16"/>
      <c r="W34" s="16"/>
      <c r="X34" s="93">
        <v>50</v>
      </c>
      <c r="Y34" s="16">
        <v>5</v>
      </c>
      <c r="Z34" s="16"/>
      <c r="AA34" s="16" t="s">
        <v>134</v>
      </c>
      <c r="AB34" s="16"/>
      <c r="AC34" s="16"/>
      <c r="AD34" s="18"/>
      <c r="AE34" s="18"/>
      <c r="BP34" s="79"/>
      <c r="BQ34" s="79"/>
      <c r="BR34" s="79"/>
      <c r="BS34" s="79"/>
      <c r="BT34" s="79"/>
      <c r="BU34" s="79"/>
      <c r="BV34" s="79"/>
    </row>
    <row r="35" spans="1:74" ht="19" x14ac:dyDescent="0.25">
      <c r="A35" s="2"/>
      <c r="B35" s="322">
        <f>COUNTA(B8:B31)</f>
        <v>0</v>
      </c>
      <c r="C35" s="322"/>
      <c r="D35" s="323">
        <f>U43*Y35</f>
        <v>0</v>
      </c>
      <c r="E35" s="324"/>
      <c r="F35" s="323"/>
      <c r="G35" s="323"/>
      <c r="H35" s="323"/>
      <c r="I35" s="325">
        <f>D35-E35</f>
        <v>0</v>
      </c>
      <c r="J35" s="321"/>
      <c r="K35" s="290"/>
      <c r="L35" s="289"/>
      <c r="M35" s="283"/>
      <c r="Q35" s="16"/>
      <c r="R35" s="71"/>
      <c r="S35" s="318" t="s">
        <v>93</v>
      </c>
      <c r="T35" s="16"/>
      <c r="U35" s="15">
        <f>COUNTIF(M8:M31,"Betaald")</f>
        <v>0</v>
      </c>
      <c r="V35" s="16"/>
      <c r="W35" s="16"/>
      <c r="X35" s="16"/>
      <c r="Y35" s="16">
        <v>45</v>
      </c>
      <c r="Z35" s="16"/>
      <c r="AA35" s="16" t="s">
        <v>135</v>
      </c>
      <c r="AB35" s="16"/>
      <c r="AC35" s="16"/>
      <c r="AD35" s="18"/>
      <c r="AE35" s="18"/>
      <c r="BP35" s="79"/>
      <c r="BQ35" s="79"/>
      <c r="BR35" s="79"/>
      <c r="BS35" s="79"/>
      <c r="BT35" s="79"/>
      <c r="BU35" s="79"/>
      <c r="BV35" s="79"/>
    </row>
    <row r="36" spans="1:74" ht="19" x14ac:dyDescent="0.25">
      <c r="A36" s="2"/>
      <c r="B36" s="284"/>
      <c r="C36" s="270"/>
      <c r="D36" s="275"/>
      <c r="E36" s="285"/>
      <c r="F36" s="270"/>
      <c r="G36" s="270"/>
      <c r="H36" s="270"/>
      <c r="I36" s="280"/>
      <c r="J36" s="270"/>
      <c r="K36" s="281"/>
      <c r="L36" s="282"/>
      <c r="M36" s="283"/>
      <c r="Q36" s="16"/>
      <c r="R36" s="71"/>
      <c r="S36" s="318" t="s">
        <v>85</v>
      </c>
      <c r="T36" s="16"/>
      <c r="U36" s="15">
        <f>COUNTIF(M8:M31,"Betaald")</f>
        <v>0</v>
      </c>
      <c r="V36" s="16"/>
      <c r="W36" s="16"/>
      <c r="X36" s="16"/>
      <c r="Y36" s="16"/>
      <c r="Z36" s="16"/>
      <c r="AA36" s="16"/>
      <c r="AB36" s="16"/>
      <c r="AC36" s="16"/>
      <c r="AD36" s="18"/>
      <c r="AE36" s="18"/>
      <c r="BP36" s="79"/>
      <c r="BQ36" s="79"/>
      <c r="BR36" s="79"/>
      <c r="BS36" s="79"/>
      <c r="BT36" s="79"/>
      <c r="BU36" s="79"/>
      <c r="BV36" s="79"/>
    </row>
    <row r="37" spans="1:74" ht="19" x14ac:dyDescent="0.25">
      <c r="A37" s="2"/>
      <c r="B37" s="284"/>
      <c r="C37" s="270"/>
      <c r="D37" s="275"/>
      <c r="E37" s="279"/>
      <c r="F37" s="270"/>
      <c r="G37" s="270"/>
      <c r="H37" s="270"/>
      <c r="I37" s="280"/>
      <c r="J37" s="270"/>
      <c r="K37" s="286"/>
      <c r="L37" s="282"/>
      <c r="M37" s="283"/>
      <c r="Q37" s="16"/>
      <c r="R37" s="71"/>
      <c r="S37" s="318" t="s">
        <v>87</v>
      </c>
      <c r="T37" s="16"/>
      <c r="U37" s="15">
        <f>COUNTIF(M8:M31,"Betaald")</f>
        <v>0</v>
      </c>
      <c r="V37" s="16"/>
      <c r="W37" s="16"/>
      <c r="X37" s="16"/>
      <c r="Y37" s="16"/>
      <c r="Z37" s="16"/>
      <c r="AA37" s="16"/>
      <c r="AB37" s="16"/>
      <c r="AC37" s="16"/>
      <c r="AD37" s="18"/>
      <c r="AE37" s="18"/>
      <c r="BP37" s="79"/>
      <c r="BQ37" s="79"/>
      <c r="BR37" s="79"/>
      <c r="BS37" s="79"/>
      <c r="BT37" s="79"/>
      <c r="BU37" s="79"/>
      <c r="BV37" s="79"/>
    </row>
    <row r="38" spans="1:74" ht="19" x14ac:dyDescent="0.25">
      <c r="A38" s="2"/>
      <c r="B38" s="284"/>
      <c r="C38" s="270"/>
      <c r="D38" s="275"/>
      <c r="E38" s="279"/>
      <c r="F38" s="270"/>
      <c r="G38" s="270"/>
      <c r="H38" s="270"/>
      <c r="I38" s="280"/>
      <c r="J38" s="270"/>
      <c r="K38" s="281"/>
      <c r="L38" s="282"/>
      <c r="M38" s="283"/>
      <c r="Q38" s="16"/>
      <c r="R38" s="71"/>
      <c r="S38" s="318" t="s">
        <v>124</v>
      </c>
      <c r="T38" s="16"/>
      <c r="U38" s="15">
        <f>COUNTIF(M8:M31,"Betaald")</f>
        <v>0</v>
      </c>
      <c r="V38" s="16"/>
      <c r="W38" s="16"/>
      <c r="X38" s="75" t="s">
        <v>126</v>
      </c>
      <c r="Y38" s="16"/>
      <c r="Z38" s="16"/>
      <c r="AA38" s="16"/>
      <c r="AB38" s="16"/>
      <c r="AC38" s="16"/>
      <c r="AD38" s="18"/>
      <c r="AE38" s="18"/>
      <c r="BP38" s="79"/>
      <c r="BQ38" s="79"/>
      <c r="BR38" s="79"/>
      <c r="BS38" s="79"/>
      <c r="BT38" s="79"/>
      <c r="BU38" s="79"/>
      <c r="BV38" s="79"/>
    </row>
    <row r="39" spans="1:74" ht="19" x14ac:dyDescent="0.25">
      <c r="A39" s="2"/>
      <c r="B39" s="270"/>
      <c r="C39" s="270"/>
      <c r="D39" s="275"/>
      <c r="E39" s="279"/>
      <c r="F39" s="270"/>
      <c r="G39" s="270"/>
      <c r="H39" s="270"/>
      <c r="I39" s="280"/>
      <c r="J39" s="270"/>
      <c r="K39" s="281"/>
      <c r="L39" s="282"/>
      <c r="M39" s="287"/>
      <c r="Q39" s="16"/>
      <c r="R39" s="71"/>
      <c r="S39" s="318" t="s">
        <v>88</v>
      </c>
      <c r="T39" s="16"/>
      <c r="U39" s="15">
        <f>COUNTIF(M8:M31,"Betaald")</f>
        <v>0</v>
      </c>
      <c r="V39" s="16"/>
      <c r="W39" s="16"/>
      <c r="X39" s="319">
        <f ca="1">TODAY()</f>
        <v>44624</v>
      </c>
      <c r="Y39" s="16"/>
      <c r="Z39" s="16"/>
      <c r="AA39" s="16"/>
      <c r="AB39" s="16"/>
      <c r="AC39" s="16"/>
      <c r="AD39" s="18"/>
      <c r="AE39" s="18"/>
      <c r="BP39" s="79"/>
      <c r="BQ39" s="79"/>
      <c r="BR39" s="79"/>
      <c r="BS39" s="79"/>
      <c r="BT39" s="79"/>
      <c r="BU39" s="79"/>
      <c r="BV39" s="79"/>
    </row>
    <row r="40" spans="1:74" ht="19" x14ac:dyDescent="0.25">
      <c r="A40" s="2"/>
      <c r="B40" s="270"/>
      <c r="C40" s="270"/>
      <c r="D40" s="275"/>
      <c r="E40" s="279"/>
      <c r="F40" s="270"/>
      <c r="G40" s="270"/>
      <c r="H40" s="270"/>
      <c r="I40" s="280"/>
      <c r="J40" s="275"/>
      <c r="K40" s="281"/>
      <c r="L40" s="282"/>
      <c r="M40" s="287"/>
      <c r="Q40" s="16"/>
      <c r="R40" s="71"/>
      <c r="S40" s="318" t="s">
        <v>89</v>
      </c>
      <c r="T40" s="16"/>
      <c r="U40" s="15">
        <f>COUNTIF(M8:M31,"Betaald")</f>
        <v>0</v>
      </c>
      <c r="V40" s="16"/>
      <c r="W40" s="16"/>
      <c r="X40" s="320"/>
      <c r="Y40" s="16"/>
      <c r="Z40" s="16"/>
      <c r="AA40" s="16"/>
      <c r="AB40" s="16"/>
      <c r="AC40" s="16"/>
      <c r="AD40" s="18"/>
      <c r="AE40" s="18"/>
      <c r="BP40" s="79"/>
      <c r="BQ40" s="79"/>
      <c r="BR40" s="79"/>
      <c r="BS40" s="79"/>
      <c r="BT40" s="79"/>
      <c r="BU40" s="79"/>
      <c r="BV40" s="79"/>
    </row>
    <row r="41" spans="1:74" ht="19" x14ac:dyDescent="0.25">
      <c r="A41" s="2"/>
      <c r="B41" s="270"/>
      <c r="C41" s="270"/>
      <c r="D41" s="275"/>
      <c r="E41" s="279"/>
      <c r="F41" s="270"/>
      <c r="G41" s="270"/>
      <c r="H41" s="270"/>
      <c r="I41" s="280"/>
      <c r="J41" s="275"/>
      <c r="K41" s="281"/>
      <c r="L41" s="282"/>
      <c r="M41" s="270"/>
      <c r="Q41" s="16"/>
      <c r="R41" s="71"/>
      <c r="S41" s="318" t="s">
        <v>90</v>
      </c>
      <c r="T41" s="16"/>
      <c r="U41" s="15">
        <f>COUNTIF(M8:M31,"Betaald")</f>
        <v>0</v>
      </c>
      <c r="V41" s="16"/>
      <c r="W41" s="16"/>
      <c r="X41" s="16"/>
      <c r="Y41" s="16"/>
      <c r="Z41" s="16"/>
      <c r="AA41" s="16"/>
      <c r="AB41" s="16"/>
      <c r="AC41" s="16"/>
      <c r="AD41" s="18"/>
      <c r="AE41" s="18"/>
      <c r="BP41" s="79"/>
      <c r="BQ41" s="79"/>
      <c r="BR41" s="79"/>
      <c r="BS41" s="79"/>
      <c r="BT41" s="79"/>
      <c r="BU41" s="79"/>
      <c r="BV41" s="79"/>
    </row>
    <row r="42" spans="1:74" ht="19" x14ac:dyDescent="0.25">
      <c r="A42" s="2"/>
      <c r="B42" s="270"/>
      <c r="C42" s="270"/>
      <c r="D42" s="275"/>
      <c r="E42" s="279"/>
      <c r="F42" s="270"/>
      <c r="G42" s="270"/>
      <c r="H42" s="270"/>
      <c r="I42" s="280"/>
      <c r="J42" s="270"/>
      <c r="K42" s="281"/>
      <c r="L42" s="282"/>
      <c r="M42" s="270"/>
      <c r="Q42" s="16"/>
      <c r="R42" s="71"/>
      <c r="S42" s="318" t="s">
        <v>91</v>
      </c>
      <c r="T42" s="16"/>
      <c r="U42" s="15">
        <f>COUNTIF(M8:M31,"Betaald")</f>
        <v>0</v>
      </c>
      <c r="V42" s="16"/>
      <c r="W42" s="16"/>
      <c r="X42" s="16"/>
      <c r="Y42" s="16"/>
      <c r="Z42" s="16"/>
      <c r="AA42" s="16"/>
      <c r="AB42" s="16"/>
      <c r="AC42" s="16"/>
      <c r="AD42" s="18"/>
      <c r="AE42" s="18"/>
      <c r="BP42" s="79"/>
      <c r="BQ42" s="79"/>
      <c r="BR42" s="79"/>
      <c r="BS42" s="79"/>
      <c r="BT42" s="79"/>
      <c r="BU42" s="79"/>
      <c r="BV42" s="79"/>
    </row>
    <row r="43" spans="1:74" ht="19" x14ac:dyDescent="0.25">
      <c r="A43" s="2"/>
      <c r="B43" s="270"/>
      <c r="C43" s="270"/>
      <c r="D43" s="275"/>
      <c r="E43" s="279"/>
      <c r="F43" s="270"/>
      <c r="G43" s="270"/>
      <c r="H43" s="270"/>
      <c r="I43" s="280"/>
      <c r="J43" s="270"/>
      <c r="K43" s="281"/>
      <c r="L43" s="282"/>
      <c r="M43" s="270"/>
      <c r="Q43" s="16"/>
      <c r="R43" s="71"/>
      <c r="S43" s="318" t="s">
        <v>92</v>
      </c>
      <c r="T43" s="16"/>
      <c r="U43" s="15">
        <f>COUNTIF(M8:M31,"Betaald")</f>
        <v>0</v>
      </c>
      <c r="V43" s="16"/>
      <c r="W43" s="16"/>
      <c r="X43" s="16"/>
      <c r="Y43" s="16"/>
      <c r="Z43" s="16"/>
      <c r="AA43" s="16"/>
      <c r="AB43" s="16"/>
      <c r="AC43" s="16"/>
      <c r="AD43" s="18"/>
      <c r="AE43" s="18"/>
      <c r="BP43" s="79"/>
      <c r="BQ43" s="79"/>
      <c r="BR43" s="79"/>
      <c r="BS43" s="79"/>
      <c r="BT43" s="79"/>
      <c r="BU43" s="79"/>
      <c r="BV43" s="79"/>
    </row>
    <row r="44" spans="1:74" ht="19" x14ac:dyDescent="0.25">
      <c r="A44" s="2"/>
      <c r="B44" s="270"/>
      <c r="C44" s="270"/>
      <c r="D44" s="275"/>
      <c r="E44" s="279"/>
      <c r="F44" s="270"/>
      <c r="G44" s="270"/>
      <c r="H44" s="270"/>
      <c r="I44" s="280"/>
      <c r="J44" s="270"/>
      <c r="K44" s="281"/>
      <c r="L44" s="282"/>
      <c r="M44" s="270"/>
      <c r="Q44" s="16"/>
      <c r="R44" s="71"/>
      <c r="S44" s="318" t="s">
        <v>86</v>
      </c>
      <c r="T44" s="16"/>
      <c r="U44" s="15">
        <f>COUNTIF(M8:M31,"Betaald")</f>
        <v>0</v>
      </c>
      <c r="V44" s="16"/>
      <c r="W44" s="16"/>
      <c r="X44" s="16"/>
      <c r="Y44" s="16"/>
      <c r="Z44" s="16"/>
      <c r="AA44" s="16"/>
      <c r="AB44" s="16"/>
      <c r="AC44" s="16"/>
      <c r="AD44" s="18"/>
      <c r="AE44" s="18"/>
      <c r="BP44" s="79"/>
      <c r="BQ44" s="79"/>
      <c r="BR44" s="79"/>
      <c r="BS44" s="79"/>
      <c r="BT44" s="79"/>
      <c r="BU44" s="79"/>
      <c r="BV44" s="79"/>
    </row>
    <row r="45" spans="1:74" ht="19" x14ac:dyDescent="0.25">
      <c r="A45" s="2"/>
      <c r="B45" s="270"/>
      <c r="C45" s="270"/>
      <c r="D45" s="270"/>
      <c r="E45" s="270"/>
      <c r="F45" s="270"/>
      <c r="G45" s="270"/>
      <c r="H45" s="270"/>
      <c r="I45" s="270"/>
      <c r="J45" s="270"/>
      <c r="K45" s="270"/>
      <c r="L45" s="270"/>
      <c r="M45" s="270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8"/>
      <c r="AE45" s="18"/>
      <c r="BP45" s="79"/>
      <c r="BQ45" s="79"/>
      <c r="BR45" s="79"/>
      <c r="BS45" s="79"/>
      <c r="BT45" s="79"/>
      <c r="BU45" s="79"/>
      <c r="BV45" s="79"/>
    </row>
    <row r="46" spans="1:74" x14ac:dyDescent="0.2"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8"/>
      <c r="AE46" s="18"/>
      <c r="BP46" s="79"/>
      <c r="BQ46" s="79"/>
      <c r="BR46" s="79"/>
      <c r="BS46" s="79"/>
      <c r="BT46" s="79"/>
      <c r="BU46" s="79"/>
      <c r="BV46" s="79"/>
    </row>
    <row r="47" spans="1:74" x14ac:dyDescent="0.2"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8"/>
      <c r="AE47" s="18"/>
      <c r="BP47" s="79"/>
      <c r="BQ47" s="79"/>
      <c r="BR47" s="79"/>
      <c r="BS47" s="79"/>
      <c r="BT47" s="79"/>
      <c r="BU47" s="79"/>
      <c r="BV47" s="79"/>
    </row>
    <row r="48" spans="1:74" x14ac:dyDescent="0.2">
      <c r="R48" s="16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BP48" s="79"/>
      <c r="BQ48" s="79"/>
      <c r="BR48" s="79"/>
      <c r="BS48" s="79"/>
      <c r="BT48" s="79"/>
      <c r="BU48" s="79"/>
      <c r="BV48" s="79"/>
    </row>
    <row r="49" spans="18:74" x14ac:dyDescent="0.2">
      <c r="R49" s="16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BP49" s="79"/>
      <c r="BQ49" s="79"/>
      <c r="BR49" s="79"/>
      <c r="BS49" s="79"/>
      <c r="BT49" s="79"/>
      <c r="BU49" s="79"/>
      <c r="BV49" s="79"/>
    </row>
    <row r="50" spans="18:74" x14ac:dyDescent="0.2"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</row>
    <row r="51" spans="18:74" x14ac:dyDescent="0.2"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</row>
    <row r="52" spans="18:74" x14ac:dyDescent="0.2"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</row>
    <row r="53" spans="18:74" x14ac:dyDescent="0.2"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</row>
    <row r="54" spans="18:74" x14ac:dyDescent="0.2"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</row>
    <row r="55" spans="18:74" x14ac:dyDescent="0.2">
      <c r="R55" s="8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</row>
    <row r="56" spans="18:74" x14ac:dyDescent="0.2">
      <c r="R56" s="8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</row>
    <row r="57" spans="18:74" x14ac:dyDescent="0.2">
      <c r="R57" s="8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</row>
    <row r="58" spans="18:74" x14ac:dyDescent="0.2">
      <c r="R58" s="8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</row>
    <row r="59" spans="18:74" x14ac:dyDescent="0.2">
      <c r="R59" s="8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</row>
    <row r="60" spans="18:74" x14ac:dyDescent="0.2">
      <c r="R60" s="8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</row>
    <row r="61" spans="18:74" x14ac:dyDescent="0.2">
      <c r="R61" s="8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</row>
    <row r="62" spans="18:74" x14ac:dyDescent="0.2">
      <c r="R62" s="8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</row>
    <row r="63" spans="18:74" x14ac:dyDescent="0.2">
      <c r="R63" s="8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</row>
    <row r="64" spans="18:74" x14ac:dyDescent="0.2">
      <c r="R64" s="8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</row>
    <row r="65" spans="18:29" x14ac:dyDescent="0.2">
      <c r="R65" s="8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</row>
    <row r="66" spans="18:29" x14ac:dyDescent="0.2">
      <c r="R66" s="8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</row>
    <row r="67" spans="18:29" x14ac:dyDescent="0.2">
      <c r="R67" s="8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</row>
    <row r="68" spans="18:29" x14ac:dyDescent="0.2">
      <c r="R68" s="8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</row>
    <row r="69" spans="18:29" x14ac:dyDescent="0.2">
      <c r="R69" s="8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</row>
    <row r="70" spans="18:29" x14ac:dyDescent="0.2">
      <c r="R70" s="8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</row>
    <row r="71" spans="18:29" ht="28" customHeight="1" x14ac:dyDescent="0.2">
      <c r="R71" s="8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</row>
    <row r="72" spans="18:29" x14ac:dyDescent="0.2">
      <c r="R72" s="8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</row>
    <row r="73" spans="18:29" x14ac:dyDescent="0.2">
      <c r="R73" s="8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</row>
    <row r="74" spans="18:29" x14ac:dyDescent="0.2">
      <c r="R74" s="8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</row>
    <row r="75" spans="18:29" x14ac:dyDescent="0.2">
      <c r="R75" s="8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</row>
    <row r="76" spans="18:29" x14ac:dyDescent="0.2">
      <c r="R76" s="8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</row>
    <row r="77" spans="18:29" x14ac:dyDescent="0.2">
      <c r="R77" s="8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</row>
    <row r="78" spans="18:29" ht="30" customHeight="1" x14ac:dyDescent="0.2">
      <c r="R78" s="8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</row>
    <row r="79" spans="18:29" x14ac:dyDescent="0.2">
      <c r="R79" s="8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</row>
    <row r="80" spans="18:29" x14ac:dyDescent="0.2">
      <c r="R80" s="8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</row>
    <row r="81" spans="18:109" x14ac:dyDescent="0.2">
      <c r="R81" s="8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</row>
    <row r="82" spans="18:109" x14ac:dyDescent="0.2">
      <c r="R82" s="8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</row>
    <row r="83" spans="18:109" x14ac:dyDescent="0.2">
      <c r="R83" s="8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</row>
    <row r="84" spans="18:109" x14ac:dyDescent="0.2">
      <c r="R84" s="8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</row>
    <row r="85" spans="18:109" x14ac:dyDescent="0.2">
      <c r="R85" s="8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</row>
    <row r="86" spans="18:109" ht="16" x14ac:dyDescent="0.2">
      <c r="R86" s="8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BY86" s="92"/>
      <c r="BZ86" s="91"/>
      <c r="CA86" s="10"/>
      <c r="CB86" s="10"/>
      <c r="CC86" s="10"/>
      <c r="DA86" s="10"/>
      <c r="DB86" s="10"/>
      <c r="DC86" s="10"/>
      <c r="DD86" s="6"/>
      <c r="DE86" s="4"/>
    </row>
    <row r="87" spans="18:109" ht="16" x14ac:dyDescent="0.2"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BY87" s="92"/>
      <c r="BZ87" s="91"/>
      <c r="CA87" s="10"/>
      <c r="CB87" s="10"/>
      <c r="CC87" s="10"/>
      <c r="DA87" s="10"/>
      <c r="DB87" s="10"/>
      <c r="DC87" s="10"/>
      <c r="DD87" s="6"/>
      <c r="DE87" s="4"/>
    </row>
    <row r="88" spans="18:109" ht="16" x14ac:dyDescent="0.2"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BY88" s="92"/>
      <c r="BZ88" s="91"/>
      <c r="CA88" s="10"/>
      <c r="CB88" s="10"/>
      <c r="CC88" s="10"/>
      <c r="DA88" s="10"/>
      <c r="DB88" s="10"/>
      <c r="DC88" s="10"/>
      <c r="DD88" s="6"/>
      <c r="DE88" s="4"/>
    </row>
    <row r="89" spans="18:109" ht="16" x14ac:dyDescent="0.2"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BY89" s="92"/>
      <c r="BZ89" s="91"/>
      <c r="CA89" s="10"/>
      <c r="CB89" s="10"/>
      <c r="CC89" s="10"/>
      <c r="DA89" s="10"/>
      <c r="DB89" s="10"/>
      <c r="DC89" s="10"/>
      <c r="DD89" s="6"/>
      <c r="DE89" s="4"/>
    </row>
    <row r="90" spans="18:109" ht="16" x14ac:dyDescent="0.2"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BY90" s="92"/>
      <c r="BZ90" s="91"/>
      <c r="CA90" s="10"/>
      <c r="CB90" s="10"/>
      <c r="CC90" s="10"/>
      <c r="DA90" s="10"/>
      <c r="DB90" s="10"/>
      <c r="DC90" s="10"/>
      <c r="DD90" s="6"/>
      <c r="DE90" s="4"/>
    </row>
    <row r="91" spans="18:109" ht="16" x14ac:dyDescent="0.2"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BY91" s="92"/>
      <c r="BZ91" s="91"/>
      <c r="CA91" s="10"/>
      <c r="CB91" s="10"/>
      <c r="CC91" s="10"/>
      <c r="DA91" s="10"/>
      <c r="DB91" s="10"/>
      <c r="DC91" s="10"/>
      <c r="DD91" s="6"/>
      <c r="DE91" s="4"/>
    </row>
    <row r="92" spans="18:109" ht="16" x14ac:dyDescent="0.2"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BY92" s="92"/>
      <c r="BZ92" s="91"/>
      <c r="CA92" s="10"/>
      <c r="CB92" s="10"/>
      <c r="CC92" s="10"/>
      <c r="DA92" s="10"/>
      <c r="DB92" s="10"/>
      <c r="DC92" s="10"/>
      <c r="DD92" s="6"/>
      <c r="DE92" s="4"/>
    </row>
    <row r="93" spans="18:109" ht="16" x14ac:dyDescent="0.2"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BY93" s="92"/>
      <c r="BZ93" s="91"/>
      <c r="CA93" s="10"/>
      <c r="CB93" s="10"/>
      <c r="CC93" s="10"/>
      <c r="DA93" s="10"/>
      <c r="DB93" s="10"/>
      <c r="DC93" s="10"/>
      <c r="DD93" s="6"/>
      <c r="DE93" s="4"/>
    </row>
    <row r="94" spans="18:109" ht="16" x14ac:dyDescent="0.2"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BY94" s="92"/>
      <c r="BZ94" s="91"/>
      <c r="CA94" s="10"/>
      <c r="CB94" s="10"/>
      <c r="CC94" s="10"/>
      <c r="DA94" s="10"/>
      <c r="DB94" s="10"/>
      <c r="DC94" s="10"/>
      <c r="DD94" s="6"/>
      <c r="DE94" s="4"/>
    </row>
    <row r="95" spans="18:109" ht="16" x14ac:dyDescent="0.2"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BY95" s="92"/>
      <c r="BZ95" s="91"/>
      <c r="CA95" s="10"/>
      <c r="CB95" s="10"/>
      <c r="CC95" s="10"/>
      <c r="DA95" s="10"/>
      <c r="DB95" s="10"/>
      <c r="DC95" s="10"/>
      <c r="DD95" s="6"/>
      <c r="DE95" s="4"/>
    </row>
    <row r="96" spans="18:109" ht="16" x14ac:dyDescent="0.2"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BY96" s="92"/>
      <c r="BZ96" s="91"/>
      <c r="CA96" s="10"/>
      <c r="CB96" s="10"/>
      <c r="CC96" s="10"/>
      <c r="DA96" s="10"/>
      <c r="DB96" s="10"/>
      <c r="DC96" s="10"/>
      <c r="DD96" s="6"/>
      <c r="DE96" s="4"/>
    </row>
    <row r="97" spans="18:109" ht="16" x14ac:dyDescent="0.2"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BY97" s="92"/>
      <c r="BZ97" s="91"/>
      <c r="CA97" s="10"/>
      <c r="CB97" s="10"/>
      <c r="CC97" s="10"/>
      <c r="DA97" s="10"/>
      <c r="DB97" s="10"/>
      <c r="DC97" s="10"/>
      <c r="DD97" s="6"/>
      <c r="DE97" s="4"/>
    </row>
    <row r="98" spans="18:109" ht="16" x14ac:dyDescent="0.2"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BY98" s="92"/>
      <c r="BZ98" s="91"/>
      <c r="CA98" s="10"/>
      <c r="CB98" s="10"/>
      <c r="CC98" s="10"/>
      <c r="DA98" s="10"/>
      <c r="DB98" s="10"/>
      <c r="DC98" s="10"/>
      <c r="DD98" s="6"/>
      <c r="DE98" s="4"/>
    </row>
    <row r="99" spans="18:109" ht="16" x14ac:dyDescent="0.2"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BY99" s="92"/>
      <c r="BZ99" s="91"/>
      <c r="CA99" s="10"/>
      <c r="CB99" s="10"/>
      <c r="CC99" s="10"/>
      <c r="DA99" s="10"/>
      <c r="DB99" s="10"/>
      <c r="DC99" s="10"/>
      <c r="DD99" s="6"/>
      <c r="DE99" s="4"/>
    </row>
    <row r="100" spans="18:109" ht="16" x14ac:dyDescent="0.2"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BY100" s="92"/>
      <c r="BZ100" s="91"/>
      <c r="CA100" s="10"/>
      <c r="CB100" s="10"/>
      <c r="CC100" s="10"/>
      <c r="DA100" s="10"/>
      <c r="DB100" s="10"/>
      <c r="DC100" s="10"/>
      <c r="DD100" s="6"/>
      <c r="DE100" s="4"/>
    </row>
    <row r="101" spans="18:109" ht="16" x14ac:dyDescent="0.2"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BY101" s="92"/>
      <c r="BZ101" s="91"/>
      <c r="CA101" s="10"/>
      <c r="CB101" s="10"/>
      <c r="CC101" s="10"/>
      <c r="DA101" s="10"/>
      <c r="DB101" s="10"/>
      <c r="DC101" s="10"/>
      <c r="DD101" s="6"/>
      <c r="DE101" s="4"/>
    </row>
    <row r="102" spans="18:109" ht="16" x14ac:dyDescent="0.2"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BY102" s="92"/>
      <c r="BZ102" s="91"/>
      <c r="CA102" s="10"/>
      <c r="CB102" s="10"/>
      <c r="CC102" s="10"/>
      <c r="DA102" s="9"/>
      <c r="DB102" s="9"/>
      <c r="DC102" s="9"/>
    </row>
    <row r="103" spans="18:109" ht="16" hidden="1" customHeight="1" x14ac:dyDescent="0.2"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BY103" s="92"/>
      <c r="BZ103" s="91"/>
      <c r="CA103" s="10"/>
      <c r="CB103" s="10"/>
      <c r="CC103" s="10"/>
      <c r="DA103" s="9"/>
      <c r="DB103" s="9"/>
      <c r="DC103" s="9"/>
    </row>
    <row r="104" spans="18:109" ht="16" hidden="1" customHeight="1" x14ac:dyDescent="0.2"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BY104" s="92"/>
      <c r="BZ104" s="91"/>
      <c r="CA104" s="10"/>
      <c r="CB104" s="10"/>
      <c r="CC104" s="10"/>
      <c r="DA104" s="9"/>
      <c r="DB104" s="9"/>
      <c r="DC104" s="9"/>
    </row>
    <row r="105" spans="18:109" ht="16" x14ac:dyDescent="0.2"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BY105" s="92"/>
      <c r="BZ105" s="91"/>
      <c r="CA105" s="10"/>
      <c r="CB105" s="10"/>
      <c r="CC105" s="10"/>
      <c r="DA105" s="9"/>
      <c r="DB105" s="9"/>
      <c r="DC105" s="9"/>
    </row>
    <row r="106" spans="18:109" ht="16" x14ac:dyDescent="0.2"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BY106" s="92"/>
      <c r="BZ106" s="91"/>
      <c r="CA106" s="10"/>
      <c r="CB106" s="10"/>
      <c r="CC106" s="10"/>
      <c r="DA106" s="9"/>
      <c r="DB106" s="9"/>
      <c r="DC106" s="9"/>
    </row>
    <row r="107" spans="18:109" ht="16" x14ac:dyDescent="0.2"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BY107" s="92"/>
      <c r="BZ107" s="91"/>
      <c r="CA107" s="10"/>
      <c r="CB107" s="10"/>
      <c r="CC107" s="10"/>
      <c r="DA107" s="9"/>
      <c r="DB107" s="9"/>
      <c r="DC107" s="9"/>
    </row>
    <row r="108" spans="18:109" ht="16" x14ac:dyDescent="0.2"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BY108" s="92"/>
      <c r="BZ108" s="91"/>
      <c r="CA108" s="10"/>
      <c r="CB108" s="10"/>
      <c r="CC108" s="10"/>
      <c r="DA108" s="9"/>
      <c r="DB108" s="9"/>
      <c r="DC108" s="9"/>
    </row>
    <row r="109" spans="18:109" ht="16" x14ac:dyDescent="0.2"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BY109" s="92"/>
      <c r="BZ109" s="91"/>
      <c r="CA109" s="10"/>
      <c r="CB109" s="10"/>
      <c r="CC109" s="10"/>
      <c r="DA109" s="9"/>
      <c r="DB109" s="9"/>
      <c r="DC109" s="9"/>
      <c r="DD109" s="6"/>
      <c r="DE109" s="4"/>
    </row>
    <row r="110" spans="18:109" ht="16" x14ac:dyDescent="0.2"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BY110" s="92"/>
      <c r="BZ110" s="91"/>
      <c r="CA110" s="10"/>
      <c r="CB110" s="10"/>
      <c r="CC110" s="10"/>
      <c r="DA110" s="9"/>
      <c r="DB110" s="9"/>
      <c r="DC110" s="9"/>
      <c r="DD110" s="6"/>
      <c r="DE110" s="4"/>
    </row>
    <row r="111" spans="18:109" ht="16" x14ac:dyDescent="0.2"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BY111" s="92"/>
      <c r="BZ111" s="91"/>
      <c r="CA111" s="10"/>
      <c r="CB111" s="10"/>
      <c r="CC111" s="10"/>
      <c r="DA111" s="9"/>
      <c r="DB111" s="9"/>
      <c r="DC111" s="9"/>
      <c r="DD111" s="6"/>
      <c r="DE111" s="4"/>
    </row>
    <row r="112" spans="18:109" ht="16" x14ac:dyDescent="0.2"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BY112" s="92"/>
      <c r="BZ112" s="91"/>
      <c r="CA112" s="10"/>
      <c r="CB112" s="10"/>
      <c r="CC112" s="10"/>
      <c r="DA112" s="10"/>
      <c r="DB112" s="10"/>
      <c r="DC112" s="10"/>
      <c r="DD112" s="6"/>
      <c r="DE112" s="4"/>
    </row>
    <row r="113" spans="18:109" ht="16" x14ac:dyDescent="0.2"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BY113" s="92"/>
      <c r="BZ113" s="91"/>
      <c r="CA113" s="10"/>
      <c r="CB113" s="10"/>
      <c r="CC113" s="10"/>
      <c r="DA113" s="9"/>
      <c r="DB113" s="9"/>
      <c r="DC113" s="9"/>
      <c r="DD113" s="6"/>
      <c r="DE113" s="4"/>
    </row>
    <row r="114" spans="18:109" ht="16" x14ac:dyDescent="0.2"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BY114" s="92"/>
      <c r="BZ114" s="91"/>
      <c r="CA114" s="10"/>
      <c r="CB114" s="10"/>
      <c r="CC114" s="10"/>
      <c r="DA114" s="9"/>
      <c r="DB114" s="9"/>
      <c r="DC114" s="9"/>
      <c r="DD114" s="6"/>
      <c r="DE114" s="4"/>
    </row>
    <row r="115" spans="18:109" ht="16" x14ac:dyDescent="0.2"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BY115" s="92"/>
      <c r="BZ115" s="91"/>
      <c r="CA115" s="10"/>
      <c r="CB115" s="10"/>
      <c r="CC115" s="10"/>
      <c r="DA115" s="9"/>
      <c r="DB115" s="9"/>
      <c r="DC115" s="9"/>
      <c r="DD115" s="6"/>
      <c r="DE115" s="4"/>
    </row>
    <row r="116" spans="18:109" ht="16" x14ac:dyDescent="0.2"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BY116" s="92"/>
      <c r="BZ116" s="91"/>
      <c r="CA116" s="10"/>
      <c r="CB116" s="10"/>
      <c r="CC116" s="10"/>
      <c r="DA116" s="9"/>
      <c r="DB116" s="9"/>
      <c r="DC116" s="9"/>
      <c r="DD116" s="6"/>
      <c r="DE116" s="4"/>
    </row>
    <row r="117" spans="18:109" ht="16" x14ac:dyDescent="0.2"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BY117" s="92"/>
      <c r="BZ117" s="91"/>
      <c r="CA117" s="10"/>
      <c r="CB117" s="10"/>
      <c r="CC117" s="10"/>
      <c r="DA117" s="9"/>
      <c r="DB117" s="9"/>
      <c r="DC117" s="9"/>
      <c r="DD117" s="6"/>
      <c r="DE117" s="4"/>
    </row>
    <row r="118" spans="18:109" ht="16" x14ac:dyDescent="0.2"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BY118" s="92"/>
      <c r="BZ118" s="91"/>
      <c r="CA118" s="10"/>
      <c r="CB118" s="10"/>
      <c r="CC118" s="10"/>
      <c r="DA118" s="9"/>
      <c r="DB118" s="9"/>
      <c r="DC118" s="9"/>
    </row>
    <row r="119" spans="18:109" ht="16" x14ac:dyDescent="0.2"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BY119" s="92"/>
      <c r="BZ119" s="91"/>
      <c r="CA119" s="10"/>
      <c r="CB119" s="10"/>
      <c r="CC119" s="10"/>
      <c r="DA119" s="9"/>
      <c r="DB119" s="9"/>
      <c r="DC119" s="9"/>
    </row>
    <row r="120" spans="18:109" ht="16" x14ac:dyDescent="0.2"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BY120" s="92"/>
      <c r="BZ120" s="91"/>
      <c r="CA120" s="10"/>
      <c r="CB120" s="10"/>
      <c r="CC120" s="10"/>
      <c r="DD120" s="9"/>
    </row>
    <row r="121" spans="18:109" ht="28" customHeight="1" x14ac:dyDescent="0.2"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BY121" s="92"/>
      <c r="BZ121" s="91"/>
      <c r="CA121" s="10"/>
      <c r="CB121" s="10"/>
      <c r="CC121" s="10"/>
      <c r="DD121" s="9"/>
      <c r="DE121" s="5"/>
    </row>
    <row r="122" spans="18:109" ht="16" x14ac:dyDescent="0.2"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BY122" s="92"/>
      <c r="BZ122" s="91"/>
      <c r="CA122" s="10"/>
      <c r="CB122" s="10"/>
      <c r="CC122" s="10"/>
      <c r="DD122" s="9"/>
    </row>
    <row r="123" spans="18:109" ht="16" x14ac:dyDescent="0.2"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BY123" s="92"/>
      <c r="BZ123" s="91"/>
      <c r="CA123" s="10"/>
      <c r="CB123" s="10"/>
      <c r="CC123" s="10"/>
      <c r="DD123" s="9"/>
    </row>
    <row r="124" spans="18:109" ht="16" x14ac:dyDescent="0.2"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BY124" s="92"/>
      <c r="BZ124" s="91"/>
      <c r="CA124" s="10"/>
      <c r="CB124" s="10"/>
      <c r="CC124" s="10"/>
      <c r="DD124" s="9"/>
    </row>
    <row r="125" spans="18:109" ht="16" x14ac:dyDescent="0.2"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BY125" s="92"/>
      <c r="BZ125" s="91"/>
      <c r="CA125" s="10"/>
      <c r="CB125" s="10"/>
      <c r="CC125" s="10"/>
      <c r="DD125" s="9"/>
    </row>
    <row r="126" spans="18:109" ht="16" x14ac:dyDescent="0.2"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BY126" s="92"/>
      <c r="BZ126" s="91"/>
      <c r="CA126" s="10"/>
      <c r="CB126" s="10"/>
      <c r="CC126" s="10"/>
      <c r="DD126" s="9"/>
    </row>
    <row r="127" spans="18:109" ht="16" x14ac:dyDescent="0.2"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BY127" s="92"/>
      <c r="BZ127" s="91"/>
      <c r="CA127" s="10"/>
      <c r="CB127" s="10"/>
      <c r="CC127" s="10"/>
      <c r="DD127" s="9"/>
    </row>
    <row r="128" spans="18:109" ht="16" x14ac:dyDescent="0.2"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BY128" s="92"/>
      <c r="BZ128" s="91"/>
      <c r="CA128" s="10"/>
      <c r="CB128" s="10"/>
      <c r="CC128" s="10"/>
      <c r="DD128" s="9"/>
    </row>
    <row r="129" spans="18:108" ht="16" x14ac:dyDescent="0.2"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BY129" s="92"/>
      <c r="BZ129" s="91"/>
      <c r="CA129" s="10"/>
      <c r="CB129" s="10"/>
      <c r="CC129" s="10"/>
      <c r="DD129" s="9"/>
    </row>
    <row r="130" spans="18:108" ht="16" x14ac:dyDescent="0.2"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BY130" s="92"/>
      <c r="BZ130" s="91"/>
      <c r="CA130" s="10"/>
      <c r="CB130" s="10"/>
      <c r="CC130" s="10"/>
      <c r="DD130" s="9"/>
    </row>
    <row r="131" spans="18:108" ht="16" x14ac:dyDescent="0.2"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BY131" s="92"/>
      <c r="BZ131" s="91"/>
      <c r="CA131" s="10"/>
      <c r="CB131" s="10"/>
      <c r="CC131" s="10"/>
      <c r="DD131" s="9"/>
    </row>
    <row r="132" spans="18:108" ht="16" x14ac:dyDescent="0.2"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BY132" s="92"/>
      <c r="BZ132" s="91"/>
      <c r="CA132" s="10"/>
      <c r="CB132" s="10"/>
      <c r="CC132" s="10"/>
      <c r="DD132" s="9"/>
    </row>
    <row r="133" spans="18:108" ht="16" x14ac:dyDescent="0.2"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BY133" s="92"/>
      <c r="BZ133" s="91"/>
      <c r="CA133" s="10"/>
      <c r="CB133" s="10"/>
      <c r="CC133" s="10"/>
      <c r="DD133" s="9"/>
    </row>
    <row r="134" spans="18:108" ht="16" x14ac:dyDescent="0.2"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BY134" s="92"/>
      <c r="BZ134" s="91"/>
      <c r="CA134" s="10"/>
      <c r="CB134" s="10"/>
      <c r="CC134" s="10"/>
      <c r="DD134" s="9"/>
    </row>
    <row r="135" spans="18:108" ht="16" x14ac:dyDescent="0.2"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BY135" s="92"/>
      <c r="BZ135" s="91"/>
      <c r="CA135" s="10"/>
      <c r="CB135" s="10"/>
      <c r="CC135" s="10"/>
      <c r="DD135" s="9"/>
    </row>
    <row r="136" spans="18:108" ht="16" x14ac:dyDescent="0.2"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BY136" s="92"/>
      <c r="BZ136" s="91"/>
      <c r="CA136" s="10"/>
      <c r="CB136" s="10"/>
      <c r="CC136" s="10"/>
      <c r="DD136" s="9"/>
    </row>
    <row r="137" spans="18:108" ht="16" x14ac:dyDescent="0.2"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BY137" s="92"/>
      <c r="BZ137" s="91"/>
      <c r="CA137" s="10"/>
      <c r="CB137" s="10"/>
      <c r="CC137" s="10"/>
      <c r="DD137" s="9"/>
    </row>
    <row r="138" spans="18:108" ht="16" x14ac:dyDescent="0.2"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BY138" s="92"/>
      <c r="BZ138" s="91"/>
      <c r="CA138" s="10"/>
      <c r="CB138" s="10"/>
      <c r="CC138" s="10"/>
      <c r="DD138" s="9"/>
    </row>
    <row r="139" spans="18:108" ht="16" x14ac:dyDescent="0.2"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BY139" s="92"/>
      <c r="BZ139" s="91"/>
      <c r="CA139" s="10"/>
      <c r="CB139" s="10"/>
      <c r="CC139" s="10"/>
      <c r="DD139" s="9"/>
    </row>
    <row r="140" spans="18:108" ht="16" x14ac:dyDescent="0.2"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BY140" s="92"/>
      <c r="BZ140" s="91"/>
      <c r="CA140" s="10"/>
      <c r="CB140" s="10"/>
      <c r="CC140" s="10"/>
      <c r="DD140" s="9"/>
    </row>
    <row r="141" spans="18:108" ht="16" x14ac:dyDescent="0.2">
      <c r="BY141" s="92"/>
      <c r="BZ141" s="91"/>
      <c r="CA141" s="10"/>
      <c r="CB141" s="10"/>
      <c r="CC141" s="10"/>
      <c r="DD141" s="9"/>
    </row>
    <row r="142" spans="18:108" ht="16" x14ac:dyDescent="0.2">
      <c r="BY142" s="92"/>
      <c r="BZ142" s="91"/>
      <c r="CA142" s="10"/>
      <c r="CB142" s="10"/>
      <c r="CC142" s="10"/>
      <c r="DD142" s="9"/>
    </row>
    <row r="143" spans="18:108" ht="16" x14ac:dyDescent="0.2">
      <c r="BY143" s="92"/>
      <c r="BZ143" s="91"/>
      <c r="CA143" s="10"/>
      <c r="CB143" s="10"/>
      <c r="CC143" s="10"/>
      <c r="DD143" s="9"/>
    </row>
    <row r="144" spans="18:108" ht="16" x14ac:dyDescent="0.2">
      <c r="BY144" s="92"/>
      <c r="BZ144" s="91"/>
      <c r="CA144" s="10"/>
      <c r="CB144" s="10"/>
      <c r="CC144" s="10"/>
      <c r="DD144" s="9"/>
    </row>
    <row r="145" spans="77:108" ht="16" x14ac:dyDescent="0.2">
      <c r="BY145" s="92"/>
      <c r="BZ145" s="91"/>
      <c r="CA145" s="10"/>
      <c r="CB145" s="10"/>
      <c r="CC145" s="10"/>
      <c r="DD145" s="9"/>
    </row>
    <row r="146" spans="77:108" ht="16" x14ac:dyDescent="0.2">
      <c r="BY146" s="92"/>
      <c r="BZ146" s="91"/>
      <c r="CA146" s="10"/>
      <c r="CB146" s="10"/>
      <c r="CC146" s="10"/>
      <c r="DD146" s="9"/>
    </row>
    <row r="147" spans="77:108" ht="16" x14ac:dyDescent="0.2">
      <c r="BY147" s="92"/>
      <c r="BZ147" s="91"/>
      <c r="CA147" s="10"/>
      <c r="CB147" s="10"/>
      <c r="CC147" s="10"/>
      <c r="DD147" s="9"/>
    </row>
    <row r="148" spans="77:108" ht="16" x14ac:dyDescent="0.2">
      <c r="BY148" s="92"/>
      <c r="BZ148" s="91"/>
      <c r="CA148" s="10"/>
      <c r="CB148" s="10"/>
      <c r="CC148" s="10"/>
      <c r="DD148" s="9"/>
    </row>
    <row r="149" spans="77:108" ht="16" x14ac:dyDescent="0.2">
      <c r="BY149" s="92"/>
      <c r="BZ149" s="91"/>
      <c r="CA149" s="10"/>
      <c r="CB149" s="10"/>
      <c r="CC149" s="10"/>
      <c r="DD149" s="9"/>
    </row>
    <row r="150" spans="77:108" ht="16" x14ac:dyDescent="0.2">
      <c r="BY150" s="92"/>
      <c r="BZ150" s="91"/>
      <c r="CA150" s="10"/>
      <c r="CB150" s="10"/>
      <c r="CC150" s="10"/>
      <c r="DD150" s="9"/>
    </row>
    <row r="151" spans="77:108" ht="16" x14ac:dyDescent="0.2">
      <c r="BY151" s="92"/>
      <c r="BZ151" s="91"/>
      <c r="CA151" s="10"/>
      <c r="CB151" s="10"/>
      <c r="CC151" s="10"/>
      <c r="DD151" s="9"/>
    </row>
    <row r="152" spans="77:108" ht="16" x14ac:dyDescent="0.2">
      <c r="BY152" s="92"/>
      <c r="BZ152" s="91"/>
      <c r="CA152" s="10"/>
      <c r="CB152" s="10"/>
      <c r="CC152" s="10"/>
      <c r="DD152" s="9"/>
    </row>
    <row r="153" spans="77:108" ht="16" x14ac:dyDescent="0.2">
      <c r="BY153" s="92"/>
      <c r="BZ153" s="91"/>
      <c r="CA153" s="10"/>
      <c r="CB153" s="10"/>
      <c r="CC153" s="10"/>
      <c r="DD153" s="9"/>
    </row>
    <row r="154" spans="77:108" ht="16" x14ac:dyDescent="0.2">
      <c r="BY154" s="92"/>
      <c r="BZ154" s="91"/>
      <c r="CA154" s="10"/>
      <c r="CB154" s="10"/>
      <c r="CC154" s="10"/>
      <c r="DD154" s="9"/>
    </row>
    <row r="155" spans="77:108" ht="16" x14ac:dyDescent="0.2">
      <c r="BY155" s="92"/>
      <c r="BZ155" s="91"/>
      <c r="CA155" s="10"/>
      <c r="CB155" s="10"/>
      <c r="CC155" s="10"/>
      <c r="DD155" s="9"/>
    </row>
    <row r="156" spans="77:108" ht="16" x14ac:dyDescent="0.2">
      <c r="BY156" s="92"/>
      <c r="BZ156" s="91"/>
      <c r="CA156" s="10"/>
      <c r="CB156" s="10"/>
      <c r="CC156" s="10"/>
      <c r="DD156" s="9"/>
    </row>
    <row r="157" spans="77:108" ht="16" x14ac:dyDescent="0.2">
      <c r="BY157" s="92"/>
      <c r="BZ157" s="91"/>
      <c r="CA157" s="10"/>
      <c r="CB157" s="10"/>
      <c r="CC157" s="10"/>
      <c r="DD157" s="9"/>
    </row>
    <row r="158" spans="77:108" ht="16" x14ac:dyDescent="0.2">
      <c r="BY158" s="92"/>
      <c r="BZ158" s="91"/>
      <c r="CA158" s="10"/>
      <c r="CB158" s="10"/>
      <c r="CC158" s="10"/>
      <c r="DD158" s="9"/>
    </row>
    <row r="159" spans="77:108" ht="16" x14ac:dyDescent="0.2">
      <c r="BY159" s="92"/>
      <c r="BZ159" s="91"/>
      <c r="CA159" s="10"/>
      <c r="CB159" s="10"/>
      <c r="CC159" s="10"/>
      <c r="DD159" s="9"/>
    </row>
    <row r="160" spans="77:108" ht="16" x14ac:dyDescent="0.2">
      <c r="BY160" s="92"/>
      <c r="BZ160" s="91"/>
      <c r="CA160" s="10"/>
      <c r="CB160" s="10"/>
      <c r="CC160" s="10"/>
      <c r="DD160" s="9"/>
    </row>
    <row r="161" spans="77:108" ht="16" x14ac:dyDescent="0.2">
      <c r="BY161" s="92"/>
      <c r="BZ161" s="91"/>
      <c r="CA161" s="10"/>
      <c r="CB161" s="10"/>
      <c r="CC161" s="10"/>
      <c r="DD161" s="9"/>
    </row>
    <row r="162" spans="77:108" ht="16" x14ac:dyDescent="0.2">
      <c r="BY162" s="92"/>
      <c r="BZ162" s="91"/>
      <c r="CA162" s="10"/>
      <c r="CB162" s="10"/>
      <c r="CC162" s="10"/>
      <c r="DD162" s="9"/>
    </row>
    <row r="163" spans="77:108" ht="16" x14ac:dyDescent="0.2">
      <c r="BY163" s="92"/>
      <c r="BZ163" s="91"/>
      <c r="CA163" s="10"/>
      <c r="CB163" s="10"/>
      <c r="CC163" s="10"/>
      <c r="DD163" s="9"/>
    </row>
    <row r="164" spans="77:108" ht="16" x14ac:dyDescent="0.2">
      <c r="BY164" s="92"/>
      <c r="BZ164" s="91"/>
      <c r="CA164" s="10"/>
      <c r="CB164" s="10"/>
      <c r="CC164" s="10"/>
      <c r="DD164" s="9"/>
    </row>
    <row r="165" spans="77:108" ht="16" x14ac:dyDescent="0.2">
      <c r="BY165" s="92"/>
      <c r="BZ165" s="91"/>
      <c r="CA165" s="10"/>
      <c r="CB165" s="10"/>
      <c r="CC165" s="10"/>
      <c r="DD165" s="9"/>
    </row>
    <row r="166" spans="77:108" ht="16" x14ac:dyDescent="0.2">
      <c r="BY166" s="92"/>
      <c r="BZ166" s="91"/>
      <c r="CA166" s="10"/>
      <c r="CB166" s="10"/>
      <c r="CC166" s="10"/>
      <c r="DD166" s="9"/>
    </row>
    <row r="167" spans="77:108" ht="16" x14ac:dyDescent="0.2">
      <c r="BY167" s="92"/>
      <c r="BZ167" s="91"/>
      <c r="CA167" s="10"/>
      <c r="CB167" s="10"/>
      <c r="CC167" s="10"/>
      <c r="DD167" s="9"/>
    </row>
    <row r="168" spans="77:108" ht="16" x14ac:dyDescent="0.2">
      <c r="BY168" s="92"/>
      <c r="BZ168" s="91"/>
      <c r="CA168" s="10"/>
      <c r="CB168" s="10"/>
      <c r="CC168" s="10"/>
      <c r="DD168" s="9"/>
    </row>
    <row r="169" spans="77:108" ht="16" x14ac:dyDescent="0.2">
      <c r="BY169" s="92"/>
      <c r="BZ169" s="91"/>
      <c r="CA169" s="10"/>
      <c r="CB169" s="10"/>
      <c r="CC169" s="10"/>
      <c r="DD169" s="9"/>
    </row>
    <row r="170" spans="77:108" ht="16" x14ac:dyDescent="0.2">
      <c r="BY170" s="92"/>
      <c r="BZ170" s="91"/>
      <c r="CA170" s="10"/>
      <c r="CB170" s="10"/>
      <c r="CC170" s="10"/>
      <c r="DD170" s="9"/>
    </row>
    <row r="171" spans="77:108" ht="16" x14ac:dyDescent="0.2">
      <c r="BY171" s="92"/>
      <c r="BZ171" s="91"/>
      <c r="CA171" s="10"/>
      <c r="CB171" s="10"/>
      <c r="CC171" s="10"/>
      <c r="DD171" s="9"/>
    </row>
    <row r="172" spans="77:108" ht="16" x14ac:dyDescent="0.2">
      <c r="BY172" s="92"/>
      <c r="BZ172" s="91"/>
      <c r="CA172" s="10"/>
      <c r="CB172" s="10"/>
      <c r="CC172" s="10"/>
      <c r="DD172" s="9"/>
    </row>
    <row r="173" spans="77:108" ht="16" x14ac:dyDescent="0.2">
      <c r="BY173" s="92"/>
      <c r="BZ173" s="91"/>
      <c r="CA173" s="10"/>
      <c r="CB173" s="10"/>
      <c r="CC173" s="10"/>
      <c r="DD173" s="9"/>
    </row>
    <row r="174" spans="77:108" ht="16" x14ac:dyDescent="0.2">
      <c r="BY174" s="92"/>
      <c r="BZ174" s="91"/>
      <c r="CA174" s="10"/>
      <c r="CB174" s="10"/>
      <c r="CC174" s="10"/>
      <c r="DD174" s="9"/>
    </row>
    <row r="175" spans="77:108" ht="16" x14ac:dyDescent="0.2">
      <c r="BY175" s="92"/>
      <c r="BZ175" s="91"/>
      <c r="CA175" s="10"/>
      <c r="CB175" s="10"/>
      <c r="CC175" s="10"/>
      <c r="DD175" s="9"/>
    </row>
    <row r="176" spans="77:108" ht="16" x14ac:dyDescent="0.2">
      <c r="BY176" s="92"/>
      <c r="BZ176" s="91"/>
      <c r="CA176" s="10"/>
      <c r="CB176" s="10"/>
      <c r="CC176" s="10"/>
      <c r="DD176" s="9"/>
    </row>
    <row r="177" spans="77:108" ht="16" x14ac:dyDescent="0.2">
      <c r="BY177" s="92"/>
      <c r="BZ177" s="91"/>
      <c r="CA177" s="10"/>
      <c r="CB177" s="10"/>
      <c r="CC177" s="10"/>
      <c r="DD177" s="9"/>
    </row>
    <row r="178" spans="77:108" ht="16" x14ac:dyDescent="0.2">
      <c r="BY178" s="92"/>
      <c r="BZ178" s="91"/>
      <c r="CA178" s="10"/>
      <c r="CB178" s="10"/>
      <c r="CC178" s="10"/>
      <c r="DD178" s="9"/>
    </row>
    <row r="179" spans="77:108" ht="16" x14ac:dyDescent="0.2">
      <c r="BY179" s="92"/>
      <c r="BZ179" s="91"/>
      <c r="CA179" s="10"/>
      <c r="CB179" s="10"/>
      <c r="CC179" s="10"/>
      <c r="DD179" s="9"/>
    </row>
    <row r="180" spans="77:108" ht="16" x14ac:dyDescent="0.2">
      <c r="BY180" s="92"/>
      <c r="BZ180" s="91"/>
      <c r="CA180" s="10"/>
      <c r="CB180" s="10"/>
      <c r="CC180" s="10"/>
      <c r="DD180" s="9"/>
    </row>
    <row r="181" spans="77:108" ht="16" x14ac:dyDescent="0.2">
      <c r="BY181" s="92"/>
      <c r="BZ181" s="91"/>
      <c r="CA181" s="10"/>
      <c r="CB181" s="10"/>
      <c r="CC181" s="10"/>
      <c r="DD181" s="9"/>
    </row>
    <row r="182" spans="77:108" ht="16" x14ac:dyDescent="0.2">
      <c r="BY182" s="92"/>
      <c r="BZ182" s="91"/>
      <c r="CA182" s="10"/>
      <c r="CB182" s="10"/>
      <c r="CC182" s="10"/>
      <c r="DD182" s="9"/>
    </row>
    <row r="183" spans="77:108" ht="16" x14ac:dyDescent="0.2">
      <c r="BY183" s="92"/>
      <c r="BZ183" s="91"/>
      <c r="CA183" s="10"/>
      <c r="CB183" s="10"/>
      <c r="CC183" s="10"/>
      <c r="DD183" s="9"/>
    </row>
    <row r="184" spans="77:108" ht="16" x14ac:dyDescent="0.2">
      <c r="BY184" s="92"/>
      <c r="BZ184" s="91"/>
      <c r="CA184" s="10"/>
      <c r="CB184" s="10"/>
      <c r="CC184" s="10"/>
      <c r="DD184" s="9"/>
    </row>
    <row r="185" spans="77:108" ht="16" x14ac:dyDescent="0.2">
      <c r="BY185" s="92"/>
      <c r="BZ185" s="91"/>
      <c r="CA185" s="10"/>
      <c r="CB185" s="10"/>
      <c r="CC185" s="10"/>
      <c r="DD185" s="9"/>
    </row>
    <row r="186" spans="77:108" ht="16" x14ac:dyDescent="0.2">
      <c r="BY186" s="92"/>
      <c r="BZ186" s="91"/>
      <c r="CA186" s="10"/>
      <c r="CB186" s="10"/>
      <c r="CC186" s="10"/>
      <c r="DD186" s="9"/>
    </row>
    <row r="187" spans="77:108" ht="16" x14ac:dyDescent="0.2">
      <c r="BY187" s="92"/>
      <c r="BZ187" s="91"/>
      <c r="CA187" s="10"/>
      <c r="CB187" s="10"/>
      <c r="CC187" s="10"/>
      <c r="DD187" s="9"/>
    </row>
    <row r="188" spans="77:108" ht="16" x14ac:dyDescent="0.2">
      <c r="BY188" s="92"/>
      <c r="BZ188" s="91"/>
      <c r="CA188" s="10"/>
      <c r="CB188" s="10"/>
      <c r="CC188" s="10"/>
      <c r="DD188" s="9"/>
    </row>
    <row r="189" spans="77:108" ht="16" x14ac:dyDescent="0.2">
      <c r="BY189" s="92"/>
      <c r="BZ189" s="91"/>
      <c r="CA189" s="10"/>
      <c r="CB189" s="10"/>
      <c r="CC189" s="10"/>
      <c r="DD189" s="9"/>
    </row>
    <row r="190" spans="77:108" ht="16" x14ac:dyDescent="0.2">
      <c r="BY190" s="92"/>
      <c r="BZ190" s="91"/>
      <c r="CA190" s="10"/>
      <c r="CB190" s="10"/>
      <c r="CC190" s="10"/>
      <c r="DD190" s="9"/>
    </row>
    <row r="191" spans="77:108" ht="16" x14ac:dyDescent="0.2">
      <c r="BY191" s="92"/>
      <c r="BZ191" s="91"/>
      <c r="CA191" s="10"/>
      <c r="CB191" s="10"/>
      <c r="CC191" s="10"/>
      <c r="DD191" s="9"/>
    </row>
    <row r="192" spans="77:108" ht="16" x14ac:dyDescent="0.2">
      <c r="BY192" s="92"/>
      <c r="BZ192" s="91"/>
      <c r="CA192" s="10"/>
      <c r="CB192" s="10"/>
      <c r="CC192" s="10"/>
      <c r="DD192" s="9"/>
    </row>
    <row r="193" spans="16:108" ht="16" x14ac:dyDescent="0.2">
      <c r="BY193" s="92"/>
      <c r="BZ193" s="91"/>
      <c r="CA193" s="10"/>
      <c r="CB193" s="10"/>
      <c r="CC193" s="10"/>
      <c r="DD193" s="9"/>
    </row>
    <row r="194" spans="16:108" ht="16" x14ac:dyDescent="0.2">
      <c r="BY194" s="92"/>
      <c r="BZ194" s="91"/>
      <c r="CA194" s="10"/>
      <c r="CB194" s="10"/>
      <c r="CC194" s="10"/>
      <c r="DD194" s="9"/>
    </row>
    <row r="195" spans="16:108" ht="16" x14ac:dyDescent="0.2">
      <c r="BY195" s="92"/>
      <c r="BZ195" s="91"/>
      <c r="CA195" s="10"/>
      <c r="CB195" s="10"/>
      <c r="CC195" s="10"/>
      <c r="DD195" s="9"/>
    </row>
    <row r="196" spans="16:108" ht="16" x14ac:dyDescent="0.2">
      <c r="Q196" s="63"/>
      <c r="R196" s="63"/>
      <c r="S196" s="63"/>
      <c r="T196" s="64"/>
      <c r="U196" s="63"/>
      <c r="V196" s="63"/>
      <c r="W196" s="63"/>
      <c r="X196" s="63"/>
      <c r="Y196" s="63"/>
      <c r="Z196" s="63"/>
      <c r="AA196" s="63"/>
      <c r="BY196" s="92"/>
      <c r="BZ196" s="91"/>
      <c r="CA196" s="10"/>
      <c r="CB196" s="10"/>
      <c r="CC196" s="10"/>
      <c r="DD196" s="9"/>
    </row>
    <row r="197" spans="16:108" ht="16" x14ac:dyDescent="0.2">
      <c r="Q197" s="63"/>
      <c r="R197" s="63"/>
      <c r="S197" s="63"/>
      <c r="T197" s="64"/>
      <c r="U197" s="63"/>
      <c r="V197" s="63"/>
      <c r="W197" s="63"/>
      <c r="X197" s="63"/>
      <c r="Y197" s="63"/>
      <c r="Z197" s="63"/>
      <c r="AA197" s="63"/>
      <c r="BY197" s="92"/>
      <c r="BZ197" s="91"/>
      <c r="CA197" s="10"/>
      <c r="CB197" s="10"/>
      <c r="CC197" s="10"/>
      <c r="DD197" s="9"/>
    </row>
    <row r="198" spans="16:108" ht="16" x14ac:dyDescent="0.2">
      <c r="Q198" s="63"/>
      <c r="R198" s="63"/>
      <c r="S198" s="63"/>
      <c r="T198" s="64"/>
      <c r="U198" s="63"/>
      <c r="V198" s="63"/>
      <c r="W198" s="63"/>
      <c r="X198" s="63"/>
      <c r="Y198" s="63"/>
      <c r="Z198" s="63"/>
      <c r="AA198" s="63"/>
      <c r="BY198" s="92"/>
      <c r="BZ198" s="91"/>
      <c r="CA198" s="10"/>
      <c r="CB198" s="10"/>
      <c r="CC198" s="10"/>
      <c r="DD198" s="9"/>
    </row>
    <row r="199" spans="16:108" ht="16" x14ac:dyDescent="0.2">
      <c r="P199" s="63"/>
      <c r="Q199" s="63"/>
      <c r="R199" s="63"/>
      <c r="S199" s="63"/>
      <c r="T199" s="64"/>
      <c r="U199" s="63"/>
      <c r="V199" s="63"/>
      <c r="W199" s="63"/>
      <c r="X199" s="63"/>
      <c r="Y199" s="63"/>
      <c r="Z199" s="63"/>
      <c r="AA199" s="63"/>
      <c r="BY199" s="92"/>
      <c r="BZ199" s="91"/>
      <c r="CA199" s="10"/>
      <c r="CB199" s="10"/>
      <c r="CC199" s="10"/>
      <c r="DD199" s="9"/>
    </row>
    <row r="200" spans="16:108" ht="16" x14ac:dyDescent="0.2">
      <c r="P200" s="63"/>
      <c r="Q200" s="63"/>
      <c r="R200" s="63"/>
      <c r="S200" s="63"/>
      <c r="T200" s="64"/>
      <c r="U200" s="63"/>
      <c r="V200" s="63"/>
      <c r="W200" s="63"/>
      <c r="X200" s="63"/>
      <c r="Y200" s="63"/>
      <c r="Z200" s="63"/>
      <c r="AA200" s="63"/>
      <c r="BY200" s="92"/>
      <c r="BZ200" s="91"/>
      <c r="CA200" s="10"/>
      <c r="CB200" s="10"/>
      <c r="CC200" s="10"/>
      <c r="DD200" s="9"/>
    </row>
    <row r="201" spans="16:108" ht="16" x14ac:dyDescent="0.2">
      <c r="P201" s="63"/>
      <c r="Q201" s="63"/>
      <c r="R201" s="63"/>
      <c r="S201" s="63"/>
      <c r="T201" s="64"/>
      <c r="U201" s="63"/>
      <c r="V201" s="63"/>
      <c r="W201" s="63"/>
      <c r="X201" s="63"/>
      <c r="Y201" s="63"/>
      <c r="Z201" s="63"/>
      <c r="AA201" s="63"/>
      <c r="BY201" s="92"/>
      <c r="BZ201" s="91"/>
      <c r="CA201" s="10"/>
      <c r="CB201" s="10"/>
      <c r="CC201" s="10"/>
      <c r="DD201" s="9"/>
    </row>
    <row r="202" spans="16:108" ht="16" x14ac:dyDescent="0.2">
      <c r="P202" s="63"/>
      <c r="Q202" s="63"/>
      <c r="R202" s="63"/>
      <c r="S202" s="63"/>
      <c r="T202" s="64"/>
      <c r="U202" s="63"/>
      <c r="V202" s="63"/>
      <c r="W202" s="63"/>
      <c r="X202" s="63"/>
      <c r="Y202" s="63"/>
      <c r="Z202" s="63"/>
      <c r="AA202" s="63"/>
      <c r="AE202" s="63"/>
      <c r="AF202" s="63"/>
      <c r="AG202" s="63"/>
      <c r="AH202" s="63"/>
      <c r="AI202" s="63"/>
      <c r="AJ202" s="63"/>
      <c r="AK202" s="64"/>
      <c r="AL202" s="64"/>
      <c r="AM202" s="64"/>
      <c r="AN202" s="65"/>
      <c r="AO202" s="66"/>
      <c r="AP202" s="63"/>
      <c r="AQ202" s="63"/>
      <c r="AR202" s="63"/>
      <c r="AS202" s="63"/>
      <c r="BY202" s="92"/>
      <c r="BZ202" s="91"/>
      <c r="CA202" s="10"/>
      <c r="CB202" s="10"/>
      <c r="CC202" s="10"/>
      <c r="DD202" s="9"/>
    </row>
    <row r="203" spans="16:108" ht="16" x14ac:dyDescent="0.2">
      <c r="P203" s="63"/>
      <c r="Q203" s="63"/>
      <c r="R203" s="63"/>
      <c r="S203" s="63"/>
      <c r="T203" s="64"/>
      <c r="U203" s="63"/>
      <c r="V203" s="63"/>
      <c r="W203" s="63"/>
      <c r="X203" s="63"/>
      <c r="Y203" s="63"/>
      <c r="Z203" s="63"/>
      <c r="AA203" s="63"/>
      <c r="AE203" s="63"/>
      <c r="AF203" s="63"/>
      <c r="AG203" s="63"/>
      <c r="AH203" s="63"/>
      <c r="AI203" s="63"/>
      <c r="AJ203" s="63"/>
      <c r="AK203" s="64"/>
      <c r="AL203" s="64"/>
      <c r="AM203" s="64"/>
      <c r="AN203" s="65"/>
      <c r="AO203" s="66"/>
      <c r="AP203" s="63"/>
      <c r="AQ203" s="63"/>
      <c r="AR203" s="63"/>
      <c r="AS203" s="63"/>
      <c r="BH203" s="4"/>
      <c r="BJ203" s="4"/>
      <c r="BK203" s="4"/>
      <c r="BL203" s="4"/>
      <c r="BY203" s="92"/>
      <c r="BZ203" s="91"/>
      <c r="CA203" s="10"/>
      <c r="CB203" s="10"/>
      <c r="CC203" s="10"/>
      <c r="DD203" s="9"/>
    </row>
    <row r="204" spans="16:108" ht="16" x14ac:dyDescent="0.2">
      <c r="P204" s="63"/>
      <c r="Q204" s="63"/>
      <c r="R204" s="63"/>
      <c r="S204" s="63"/>
      <c r="T204" s="64"/>
      <c r="U204" s="63"/>
      <c r="V204" s="63"/>
      <c r="W204" s="63"/>
      <c r="X204" s="63"/>
      <c r="Y204" s="63"/>
      <c r="Z204" s="63"/>
      <c r="AA204" s="63"/>
      <c r="AE204" s="63"/>
      <c r="AF204" s="63"/>
      <c r="AG204" s="63"/>
      <c r="AH204" s="63"/>
      <c r="AI204" s="63"/>
      <c r="AJ204" s="63"/>
      <c r="AK204" s="64"/>
      <c r="AL204" s="64"/>
      <c r="AM204" s="64"/>
      <c r="AN204" s="65"/>
      <c r="AO204" s="66"/>
      <c r="AP204" s="63"/>
      <c r="AQ204" s="63"/>
      <c r="AR204" s="63"/>
      <c r="AS204" s="63"/>
      <c r="BH204" s="4"/>
      <c r="BJ204" s="4"/>
      <c r="BK204" s="4"/>
      <c r="BL204" s="4"/>
      <c r="BY204" s="92"/>
      <c r="BZ204" s="91"/>
      <c r="CA204" s="10"/>
      <c r="CB204" s="10"/>
      <c r="CC204" s="10"/>
      <c r="DD204" s="9"/>
    </row>
    <row r="205" spans="16:108" ht="16" x14ac:dyDescent="0.2">
      <c r="P205" s="63"/>
      <c r="Q205" s="63"/>
      <c r="R205" s="63"/>
      <c r="S205" s="63"/>
      <c r="T205" s="64"/>
      <c r="U205" s="63"/>
      <c r="V205" s="63"/>
      <c r="W205" s="63"/>
      <c r="X205" s="63"/>
      <c r="Y205" s="63"/>
      <c r="Z205" s="63"/>
      <c r="AA205" s="63"/>
      <c r="AE205" s="63"/>
      <c r="AF205" s="63"/>
      <c r="AG205" s="63"/>
      <c r="AH205" s="63"/>
      <c r="AI205" s="63"/>
      <c r="AJ205" s="63"/>
      <c r="AK205" s="64"/>
      <c r="AL205" s="64"/>
      <c r="AM205" s="64"/>
      <c r="AN205" s="65"/>
      <c r="AO205" s="66"/>
      <c r="AP205" s="63"/>
      <c r="AQ205" s="63"/>
      <c r="AR205" s="63"/>
      <c r="AS205" s="63"/>
      <c r="BJ205" s="4"/>
      <c r="BK205" s="4"/>
      <c r="BL205" s="4"/>
      <c r="BY205" s="92"/>
      <c r="BZ205" s="91"/>
      <c r="CA205" s="10"/>
      <c r="CB205" s="10"/>
      <c r="CC205" s="10"/>
      <c r="DD205" s="9"/>
    </row>
    <row r="206" spans="16:108" ht="16" x14ac:dyDescent="0.2">
      <c r="P206" s="63"/>
      <c r="Q206" s="63"/>
      <c r="R206" s="63"/>
      <c r="S206" s="63"/>
      <c r="T206" s="64"/>
      <c r="U206" s="63"/>
      <c r="V206" s="63"/>
      <c r="W206" s="63"/>
      <c r="X206" s="63"/>
      <c r="Y206" s="63"/>
      <c r="Z206" s="63"/>
      <c r="AA206" s="63"/>
      <c r="AE206" s="63"/>
      <c r="AF206" s="63"/>
      <c r="AG206" s="63"/>
      <c r="AH206" s="63"/>
      <c r="AI206" s="63"/>
      <c r="AJ206" s="63"/>
      <c r="AK206" s="64"/>
      <c r="AL206" s="64"/>
      <c r="AM206" s="64"/>
      <c r="AN206" s="65"/>
      <c r="AO206" s="66"/>
      <c r="AP206" s="63"/>
      <c r="AQ206" s="63"/>
      <c r="AR206" s="63"/>
      <c r="AS206" s="63"/>
      <c r="BJ206" s="4"/>
      <c r="BK206" s="4"/>
      <c r="BL206" s="4"/>
      <c r="BY206" s="92"/>
      <c r="BZ206" s="91"/>
      <c r="CA206" s="10"/>
      <c r="CB206" s="10"/>
      <c r="CC206" s="10"/>
      <c r="DD206" s="9"/>
    </row>
    <row r="207" spans="16:108" ht="16" x14ac:dyDescent="0.2">
      <c r="P207" s="63"/>
      <c r="Q207" s="63"/>
      <c r="R207" s="63"/>
      <c r="S207" s="63"/>
      <c r="T207" s="64"/>
      <c r="U207" s="63"/>
      <c r="V207" s="63"/>
      <c r="W207" s="63"/>
      <c r="X207" s="63"/>
      <c r="Y207" s="63"/>
      <c r="Z207" s="63"/>
      <c r="AA207" s="63"/>
      <c r="AE207" s="63"/>
      <c r="AF207" s="63"/>
      <c r="AG207" s="63"/>
      <c r="AH207" s="63"/>
      <c r="AI207" s="63"/>
      <c r="AJ207" s="63"/>
      <c r="AK207" s="64"/>
      <c r="AL207" s="64"/>
      <c r="AM207" s="64"/>
      <c r="AN207" s="65"/>
      <c r="AO207" s="66"/>
      <c r="AP207" s="63"/>
      <c r="AQ207" s="63"/>
      <c r="AR207" s="63"/>
      <c r="AS207" s="63"/>
      <c r="BJ207" s="4"/>
      <c r="BK207" s="4"/>
      <c r="BL207" s="4"/>
      <c r="BY207" s="92"/>
      <c r="BZ207" s="91"/>
      <c r="CA207" s="10"/>
      <c r="CB207" s="10"/>
      <c r="CC207" s="10"/>
      <c r="DD207" s="9"/>
    </row>
    <row r="208" spans="16:108" ht="16" x14ac:dyDescent="0.2">
      <c r="P208" s="63"/>
      <c r="Q208" s="63"/>
      <c r="R208" s="63"/>
      <c r="S208" s="63"/>
      <c r="T208" s="64"/>
      <c r="U208" s="63"/>
      <c r="V208" s="63"/>
      <c r="W208" s="63"/>
      <c r="X208" s="63"/>
      <c r="Y208" s="63"/>
      <c r="Z208" s="63"/>
      <c r="AA208" s="63"/>
      <c r="AE208" s="63"/>
      <c r="AF208" s="63"/>
      <c r="AG208" s="63"/>
      <c r="AH208" s="63"/>
      <c r="AI208" s="63"/>
      <c r="AJ208" s="63"/>
      <c r="AK208" s="64"/>
      <c r="AL208" s="64"/>
      <c r="AM208" s="64"/>
      <c r="AN208" s="65"/>
      <c r="AO208" s="66"/>
      <c r="AP208" s="63"/>
      <c r="AQ208" s="63"/>
      <c r="AR208" s="63"/>
      <c r="AS208" s="63"/>
      <c r="BJ208" s="4"/>
      <c r="BK208" s="4"/>
      <c r="BL208" s="4"/>
      <c r="BY208" s="92"/>
      <c r="BZ208" s="91"/>
      <c r="CA208" s="10"/>
      <c r="CB208" s="10"/>
      <c r="CC208" s="10"/>
      <c r="DD208" s="9"/>
    </row>
    <row r="209" spans="16:108" ht="16" x14ac:dyDescent="0.2"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E209" s="63"/>
      <c r="AF209" s="63"/>
      <c r="AG209" s="63"/>
      <c r="AH209" s="63"/>
      <c r="AI209" s="63"/>
      <c r="AJ209" s="63"/>
      <c r="AK209" s="64"/>
      <c r="AL209" s="64"/>
      <c r="AM209" s="64"/>
      <c r="AN209" s="65"/>
      <c r="AO209" s="66"/>
      <c r="AP209" s="63"/>
      <c r="AQ209" s="63"/>
      <c r="AR209" s="63"/>
      <c r="AS209" s="63"/>
      <c r="BJ209" s="4"/>
      <c r="BK209" s="4"/>
      <c r="BL209" s="4"/>
      <c r="BY209" s="92"/>
      <c r="BZ209" s="91"/>
      <c r="CA209" s="10"/>
      <c r="CB209" s="10"/>
      <c r="CC209" s="10"/>
      <c r="DD209" s="9"/>
    </row>
    <row r="210" spans="16:108" ht="16" x14ac:dyDescent="0.2"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E210" s="63"/>
      <c r="AF210" s="63"/>
      <c r="AG210" s="63"/>
      <c r="AH210" s="63"/>
      <c r="AI210" s="63"/>
      <c r="AJ210" s="63"/>
      <c r="AK210" s="64"/>
      <c r="AL210" s="64"/>
      <c r="AM210" s="64"/>
      <c r="AN210" s="65"/>
      <c r="AO210" s="66"/>
      <c r="AP210" s="63"/>
      <c r="AQ210" s="63"/>
      <c r="AR210" s="63"/>
      <c r="AS210" s="63"/>
      <c r="BJ210" s="4"/>
      <c r="BK210" s="4"/>
      <c r="BL210" s="4"/>
      <c r="BY210" s="92"/>
      <c r="BZ210" s="91"/>
      <c r="CA210" s="10"/>
      <c r="CB210" s="10"/>
      <c r="CC210" s="10"/>
      <c r="DD210" s="9"/>
    </row>
    <row r="211" spans="16:108" ht="16" x14ac:dyDescent="0.2"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E211" s="63"/>
      <c r="AF211" s="63"/>
      <c r="AG211" s="63"/>
      <c r="AH211" s="63"/>
      <c r="AI211" s="63"/>
      <c r="AJ211" s="63"/>
      <c r="AK211" s="64"/>
      <c r="AL211" s="64"/>
      <c r="AM211" s="64"/>
      <c r="AN211" s="65"/>
      <c r="AO211" s="66"/>
      <c r="AP211" s="63"/>
      <c r="AQ211" s="63"/>
      <c r="AR211" s="63"/>
      <c r="AS211" s="63"/>
      <c r="BJ211" s="4"/>
      <c r="BK211" s="4"/>
      <c r="BL211" s="4"/>
      <c r="BY211" s="92"/>
      <c r="BZ211" s="91"/>
      <c r="CA211" s="10"/>
      <c r="CB211" s="10"/>
      <c r="CC211" s="10"/>
      <c r="DD211" s="9"/>
    </row>
    <row r="212" spans="16:108" ht="16" x14ac:dyDescent="0.2"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E212" s="63"/>
      <c r="AF212" s="63"/>
      <c r="AG212" s="63"/>
      <c r="AH212" s="63"/>
      <c r="AI212" s="63"/>
      <c r="AJ212" s="63"/>
      <c r="AK212" s="64"/>
      <c r="AL212" s="64"/>
      <c r="AM212" s="64"/>
      <c r="AN212" s="65"/>
      <c r="AO212" s="66"/>
      <c r="AP212" s="63"/>
      <c r="AQ212" s="63"/>
      <c r="AR212" s="63"/>
      <c r="AS212" s="63"/>
      <c r="BJ212" s="4"/>
      <c r="BK212" s="4"/>
      <c r="BL212" s="4"/>
      <c r="BY212" s="92"/>
      <c r="BZ212" s="91"/>
      <c r="CA212" s="10"/>
      <c r="CB212" s="10"/>
      <c r="CC212" s="10"/>
      <c r="DD212" s="9"/>
    </row>
    <row r="213" spans="16:108" ht="16" x14ac:dyDescent="0.2"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E213" s="63"/>
      <c r="AF213" s="63"/>
      <c r="AG213" s="63"/>
      <c r="AH213" s="63"/>
      <c r="AI213" s="63"/>
      <c r="AJ213" s="63"/>
      <c r="AK213" s="64"/>
      <c r="AL213" s="64"/>
      <c r="AM213" s="64"/>
      <c r="AN213" s="65"/>
      <c r="AO213" s="66"/>
      <c r="AP213" s="63"/>
      <c r="AQ213" s="63"/>
      <c r="AR213" s="63"/>
      <c r="AS213" s="63"/>
      <c r="BJ213" s="4"/>
      <c r="BK213" s="4"/>
      <c r="BL213" s="4"/>
      <c r="BY213" s="92"/>
      <c r="BZ213" s="91"/>
      <c r="CA213" s="10"/>
      <c r="CB213" s="10"/>
      <c r="CC213" s="10"/>
      <c r="DD213" s="9"/>
    </row>
    <row r="214" spans="16:108" ht="16" x14ac:dyDescent="0.2"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E214" s="63"/>
      <c r="AF214" s="63"/>
      <c r="AG214" s="63"/>
      <c r="AH214" s="63"/>
      <c r="AI214" s="63"/>
      <c r="AJ214" s="63"/>
      <c r="AK214" s="64"/>
      <c r="AL214" s="64"/>
      <c r="AM214" s="64"/>
      <c r="AN214" s="65"/>
      <c r="AO214" s="66"/>
      <c r="AP214" s="63"/>
      <c r="AQ214" s="63"/>
      <c r="AR214" s="63"/>
      <c r="AS214" s="63"/>
      <c r="BJ214" s="4"/>
      <c r="BK214" s="4"/>
      <c r="BL214" s="4"/>
      <c r="BY214" s="92"/>
      <c r="BZ214" s="91"/>
      <c r="CA214" s="10"/>
      <c r="CB214" s="10"/>
      <c r="CC214" s="10"/>
      <c r="DD214" s="9"/>
    </row>
    <row r="215" spans="16:108" ht="16" x14ac:dyDescent="0.2"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  <c r="AO215" s="63"/>
      <c r="AP215" s="63"/>
      <c r="AQ215" s="63"/>
      <c r="AR215" s="63"/>
      <c r="AS215" s="63"/>
      <c r="BJ215" s="4"/>
      <c r="BK215" s="4"/>
      <c r="BL215" s="4"/>
      <c r="BY215" s="92"/>
      <c r="BZ215" s="91"/>
      <c r="CA215" s="10"/>
      <c r="CB215" s="10"/>
      <c r="CC215" s="10"/>
      <c r="DD215" s="9"/>
    </row>
    <row r="216" spans="16:108" ht="16" x14ac:dyDescent="0.2"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  <c r="AO216" s="63"/>
      <c r="AP216" s="63"/>
      <c r="AQ216" s="63"/>
      <c r="AR216" s="63"/>
      <c r="AS216" s="63"/>
      <c r="BJ216" s="4"/>
      <c r="BK216" s="4"/>
      <c r="BL216" s="4"/>
      <c r="BY216" s="92"/>
      <c r="BZ216" s="91"/>
      <c r="CA216" s="10"/>
      <c r="CB216" s="10"/>
      <c r="CC216" s="10"/>
      <c r="DD216" s="9"/>
    </row>
    <row r="217" spans="16:108" ht="16" x14ac:dyDescent="0.2"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  <c r="AO217" s="63"/>
      <c r="AP217" s="63"/>
      <c r="AQ217" s="63"/>
      <c r="AR217" s="63"/>
      <c r="AS217" s="63"/>
      <c r="BJ217" s="4"/>
      <c r="BK217" s="4"/>
      <c r="BL217" s="4"/>
      <c r="BY217" s="92"/>
      <c r="BZ217" s="91"/>
      <c r="CA217" s="10"/>
      <c r="CB217" s="10"/>
      <c r="CC217" s="10"/>
      <c r="DD217" s="9"/>
    </row>
    <row r="218" spans="16:108" ht="16" x14ac:dyDescent="0.2"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E218" s="63"/>
      <c r="AF218" s="63"/>
      <c r="AG218" s="63"/>
      <c r="AH218" s="63"/>
      <c r="AI218" s="63"/>
      <c r="AJ218" s="63"/>
      <c r="AK218" s="63"/>
      <c r="AL218" s="63"/>
      <c r="AM218" s="63"/>
      <c r="AN218" s="63"/>
      <c r="AO218" s="63"/>
      <c r="AP218" s="63"/>
      <c r="AQ218" s="63"/>
      <c r="AR218" s="63"/>
      <c r="AS218" s="63"/>
      <c r="BY218" s="92"/>
      <c r="BZ218" s="91"/>
      <c r="CA218" s="10"/>
      <c r="CB218" s="10"/>
      <c r="CC218" s="10"/>
      <c r="DD218" s="11"/>
    </row>
    <row r="219" spans="16:108" ht="16" x14ac:dyDescent="0.2"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  <c r="AO219" s="63"/>
      <c r="AP219" s="63"/>
      <c r="AQ219" s="63"/>
      <c r="AR219" s="63"/>
      <c r="AS219" s="63"/>
      <c r="BY219" s="92"/>
      <c r="BZ219" s="91"/>
      <c r="CA219" s="10"/>
      <c r="CB219" s="10"/>
      <c r="CC219" s="10"/>
      <c r="DD219" s="93"/>
    </row>
    <row r="220" spans="16:108" ht="16" x14ac:dyDescent="0.2"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E220" s="63"/>
      <c r="AF220" s="63"/>
      <c r="AG220" s="63"/>
      <c r="AH220" s="63"/>
      <c r="AI220" s="63"/>
      <c r="AJ220" s="63"/>
      <c r="AK220" s="63"/>
      <c r="AL220" s="63"/>
      <c r="AM220" s="63"/>
      <c r="AN220" s="63"/>
      <c r="AO220" s="63"/>
      <c r="AP220" s="63"/>
      <c r="AQ220" s="63"/>
      <c r="AR220" s="63"/>
      <c r="AS220" s="63"/>
      <c r="BY220" s="92"/>
      <c r="BZ220" s="91"/>
      <c r="CA220" s="10"/>
      <c r="CB220" s="10"/>
      <c r="CC220" s="10"/>
      <c r="DD220" s="93"/>
    </row>
    <row r="221" spans="16:108" ht="16" x14ac:dyDescent="0.2"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E221" s="63"/>
      <c r="AF221" s="63"/>
      <c r="AG221" s="63"/>
      <c r="AH221" s="63"/>
      <c r="AI221" s="63"/>
      <c r="AJ221" s="63"/>
      <c r="AK221" s="63"/>
      <c r="AL221" s="63"/>
      <c r="AM221" s="63"/>
      <c r="AN221" s="63"/>
      <c r="AO221" s="63"/>
      <c r="AP221" s="63"/>
      <c r="AQ221" s="63"/>
      <c r="AR221" s="63"/>
      <c r="AS221" s="63"/>
      <c r="BY221" s="92"/>
      <c r="BZ221" s="91"/>
      <c r="CA221" s="10"/>
      <c r="CB221" s="10"/>
      <c r="CC221" s="10"/>
      <c r="DD221" s="12"/>
    </row>
    <row r="222" spans="16:108" ht="16" x14ac:dyDescent="0.2"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E222" s="63"/>
      <c r="AF222" s="63"/>
      <c r="AG222" s="63"/>
      <c r="AH222" s="63"/>
      <c r="AI222" s="63"/>
      <c r="AJ222" s="63"/>
      <c r="AK222" s="63"/>
      <c r="AL222" s="63"/>
      <c r="AM222" s="63"/>
      <c r="AN222" s="63"/>
      <c r="AO222" s="63"/>
      <c r="AP222" s="63"/>
      <c r="AQ222" s="63"/>
      <c r="AR222" s="63"/>
      <c r="AS222" s="63"/>
      <c r="BY222" s="92"/>
      <c r="BZ222" s="91"/>
      <c r="CA222" s="10"/>
      <c r="CB222" s="10"/>
      <c r="CC222" s="10"/>
    </row>
    <row r="223" spans="16:108" ht="16" x14ac:dyDescent="0.2"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BY223" s="92"/>
      <c r="BZ223" s="91"/>
      <c r="CA223" s="10"/>
      <c r="CB223" s="10"/>
      <c r="CC223" s="10"/>
    </row>
    <row r="224" spans="16:108" ht="16" x14ac:dyDescent="0.2"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  <c r="AO224" s="63"/>
      <c r="AP224" s="63"/>
      <c r="AQ224" s="63"/>
      <c r="AR224" s="63"/>
      <c r="AS224" s="63"/>
      <c r="BY224" s="92"/>
      <c r="BZ224" s="91"/>
      <c r="CA224" s="10"/>
      <c r="CB224" s="10"/>
      <c r="CC224" s="10"/>
    </row>
    <row r="225" spans="16:111" ht="16" x14ac:dyDescent="0.2"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  <c r="AO225" s="63"/>
      <c r="AP225" s="63"/>
      <c r="AQ225" s="63"/>
      <c r="AR225" s="63"/>
      <c r="AS225" s="63"/>
      <c r="BY225" s="92"/>
      <c r="BZ225" s="91"/>
      <c r="CA225" s="10"/>
      <c r="CB225" s="10"/>
      <c r="CC225" s="10"/>
      <c r="DE225" s="4"/>
      <c r="DF225" s="4"/>
      <c r="DG225" s="4"/>
    </row>
    <row r="226" spans="16:111" ht="16" x14ac:dyDescent="0.2"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E226" s="63"/>
      <c r="AF226" s="63"/>
      <c r="AG226" s="63"/>
      <c r="AH226" s="63"/>
      <c r="AI226" s="63"/>
      <c r="AJ226" s="63"/>
      <c r="AK226" s="63"/>
      <c r="AL226" s="63"/>
      <c r="AM226" s="63"/>
      <c r="AN226" s="63"/>
      <c r="AO226" s="63"/>
      <c r="AP226" s="63"/>
      <c r="AQ226" s="63"/>
      <c r="AR226" s="63"/>
      <c r="AS226" s="63"/>
      <c r="BY226" s="92"/>
      <c r="BZ226" s="91"/>
      <c r="CA226" s="10"/>
      <c r="CB226" s="10"/>
      <c r="CC226" s="10"/>
      <c r="DE226" s="4"/>
      <c r="DF226" s="4"/>
      <c r="DG226" s="4"/>
    </row>
    <row r="227" spans="16:111" ht="16" x14ac:dyDescent="0.2"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  <c r="AO227" s="63"/>
      <c r="AP227" s="63"/>
      <c r="AQ227" s="63"/>
      <c r="AR227" s="63"/>
      <c r="AS227" s="63"/>
      <c r="BY227" s="92"/>
      <c r="BZ227" s="91"/>
      <c r="CA227" s="10"/>
      <c r="CB227" s="10"/>
      <c r="CC227" s="10"/>
      <c r="DE227" s="4"/>
      <c r="DF227" s="4"/>
      <c r="DG227" s="4"/>
    </row>
    <row r="228" spans="16:111" ht="16" x14ac:dyDescent="0.2"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E228" s="63"/>
      <c r="AF228" s="63"/>
      <c r="AG228" s="63"/>
      <c r="AH228" s="63"/>
      <c r="AI228" s="63"/>
      <c r="AJ228" s="63"/>
      <c r="AK228" s="63"/>
      <c r="AL228" s="63"/>
      <c r="AM228" s="63"/>
      <c r="AN228" s="63"/>
      <c r="AO228" s="63"/>
      <c r="AP228" s="63"/>
      <c r="AQ228" s="63"/>
      <c r="AR228" s="63"/>
      <c r="AS228" s="63"/>
      <c r="BY228" s="92"/>
      <c r="BZ228" s="91"/>
      <c r="CA228" s="10"/>
      <c r="CB228" s="10"/>
      <c r="CC228" s="10"/>
      <c r="DE228" s="4"/>
      <c r="DF228" s="4"/>
      <c r="DG228" s="4"/>
    </row>
    <row r="229" spans="16:111" ht="16" x14ac:dyDescent="0.2"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  <c r="AO229" s="63"/>
      <c r="AP229" s="63"/>
      <c r="AQ229" s="63"/>
      <c r="AR229" s="63"/>
      <c r="AS229" s="63"/>
      <c r="BY229" s="92"/>
      <c r="BZ229" s="91"/>
      <c r="CA229" s="10"/>
      <c r="CB229" s="10"/>
      <c r="CC229" s="10"/>
      <c r="DE229" s="4"/>
      <c r="DF229" s="4"/>
      <c r="DG229" s="4"/>
    </row>
    <row r="230" spans="16:111" ht="16" x14ac:dyDescent="0.2"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E230" s="63"/>
      <c r="AF230" s="63"/>
      <c r="AG230" s="63"/>
      <c r="AH230" s="63"/>
      <c r="AI230" s="63"/>
      <c r="AJ230" s="63"/>
      <c r="AK230" s="63"/>
      <c r="AL230" s="63"/>
      <c r="AM230" s="63"/>
      <c r="AN230" s="63"/>
      <c r="AO230" s="63"/>
      <c r="AP230" s="63"/>
      <c r="AQ230" s="63"/>
      <c r="AR230" s="63"/>
      <c r="AS230" s="63"/>
      <c r="BY230" s="92"/>
      <c r="BZ230" s="91"/>
      <c r="CA230" s="10"/>
      <c r="CB230" s="10"/>
      <c r="CC230" s="10"/>
      <c r="DE230" s="4"/>
      <c r="DF230" s="4"/>
      <c r="DG230" s="4"/>
    </row>
    <row r="231" spans="16:111" ht="16" x14ac:dyDescent="0.2"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  <c r="AO231" s="63"/>
      <c r="AP231" s="63"/>
      <c r="AQ231" s="63"/>
      <c r="AR231" s="63"/>
      <c r="AS231" s="63"/>
      <c r="BY231" s="92"/>
      <c r="BZ231" s="91"/>
      <c r="CA231" s="10"/>
      <c r="CB231" s="10"/>
      <c r="CC231" s="10"/>
      <c r="DE231" s="4"/>
      <c r="DF231" s="4"/>
      <c r="DG231" s="4"/>
    </row>
    <row r="232" spans="16:111" ht="16" x14ac:dyDescent="0.2"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E232" s="63"/>
      <c r="AF232" s="63"/>
      <c r="AG232" s="63"/>
      <c r="AH232" s="63"/>
      <c r="AI232" s="63"/>
      <c r="AJ232" s="63"/>
      <c r="AK232" s="63"/>
      <c r="AL232" s="63"/>
      <c r="AM232" s="63"/>
      <c r="AN232" s="63"/>
      <c r="AO232" s="63"/>
      <c r="AP232" s="63"/>
      <c r="AQ232" s="63"/>
      <c r="AR232" s="63"/>
      <c r="AS232" s="63"/>
      <c r="BY232" s="92"/>
      <c r="BZ232" s="91"/>
      <c r="CA232" s="10"/>
      <c r="CB232" s="10"/>
      <c r="CC232" s="10"/>
      <c r="DE232" s="4"/>
      <c r="DF232" s="4"/>
      <c r="DG232" s="4"/>
    </row>
    <row r="233" spans="16:111" ht="16" x14ac:dyDescent="0.2"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  <c r="AO233" s="63"/>
      <c r="AP233" s="63"/>
      <c r="AQ233" s="63"/>
      <c r="AR233" s="63"/>
      <c r="AS233" s="63"/>
      <c r="BY233" s="92"/>
      <c r="BZ233" s="91"/>
      <c r="CA233" s="10"/>
      <c r="CB233" s="10"/>
      <c r="CC233" s="10"/>
      <c r="DE233" s="4"/>
      <c r="DF233" s="4"/>
      <c r="DG233" s="4"/>
    </row>
    <row r="234" spans="16:111" ht="16" x14ac:dyDescent="0.2"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E234" s="63"/>
      <c r="AF234" s="63"/>
      <c r="AG234" s="63"/>
      <c r="AH234" s="63"/>
      <c r="AI234" s="63"/>
      <c r="AJ234" s="63"/>
      <c r="AK234" s="63"/>
      <c r="AL234" s="63"/>
      <c r="AM234" s="63"/>
      <c r="AN234" s="63"/>
      <c r="AO234" s="63"/>
      <c r="AP234" s="63"/>
      <c r="AQ234" s="63"/>
      <c r="AR234" s="63"/>
      <c r="AS234" s="63"/>
      <c r="BY234" s="92"/>
      <c r="BZ234" s="91"/>
      <c r="CA234" s="10"/>
      <c r="CB234" s="10"/>
      <c r="CC234" s="10"/>
      <c r="DE234" s="4"/>
      <c r="DF234" s="4"/>
      <c r="DG234" s="4"/>
    </row>
    <row r="235" spans="16:111" ht="16" x14ac:dyDescent="0.2"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  <c r="AO235" s="63"/>
      <c r="AP235" s="63"/>
      <c r="AQ235" s="63"/>
      <c r="AR235" s="63"/>
      <c r="AS235" s="63"/>
      <c r="BY235" s="92"/>
      <c r="BZ235" s="91"/>
      <c r="CA235" s="10"/>
      <c r="CB235" s="10"/>
      <c r="CC235" s="10"/>
      <c r="DE235" s="4"/>
      <c r="DF235" s="4"/>
      <c r="DG235" s="4"/>
    </row>
    <row r="236" spans="16:111" ht="16" x14ac:dyDescent="0.2"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E236" s="63"/>
      <c r="AF236" s="63"/>
      <c r="AG236" s="63"/>
      <c r="AH236" s="63"/>
      <c r="AI236" s="63"/>
      <c r="AJ236" s="63"/>
      <c r="AK236" s="63"/>
      <c r="AL236" s="63"/>
      <c r="AM236" s="63"/>
      <c r="AN236" s="63"/>
      <c r="AO236" s="63"/>
      <c r="AP236" s="63"/>
      <c r="AQ236" s="63"/>
      <c r="AR236" s="63"/>
      <c r="AS236" s="63"/>
      <c r="BY236" s="92"/>
      <c r="BZ236" s="91"/>
      <c r="CA236" s="10"/>
      <c r="CB236" s="10"/>
      <c r="CC236" s="10"/>
      <c r="DE236" s="4"/>
      <c r="DF236" s="4"/>
      <c r="DG236" s="4"/>
    </row>
    <row r="237" spans="16:111" ht="16" x14ac:dyDescent="0.2"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  <c r="AO237" s="63"/>
      <c r="AP237" s="63"/>
      <c r="AQ237" s="63"/>
      <c r="AR237" s="63"/>
      <c r="AS237" s="63"/>
      <c r="BY237" s="92"/>
      <c r="BZ237" s="91"/>
      <c r="CA237" s="10"/>
      <c r="CB237" s="10"/>
      <c r="CC237" s="10"/>
      <c r="DE237" s="4"/>
      <c r="DF237" s="4"/>
      <c r="DG237" s="4"/>
    </row>
    <row r="238" spans="16:111" ht="16" hidden="1" x14ac:dyDescent="0.2"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E238" s="63"/>
      <c r="AF238" s="63"/>
      <c r="AG238" s="63"/>
      <c r="AH238" s="63"/>
      <c r="AI238" s="63"/>
      <c r="AJ238" s="63"/>
      <c r="AK238" s="63"/>
      <c r="AL238" s="63"/>
      <c r="AM238" s="63"/>
      <c r="AN238" s="63"/>
      <c r="AO238" s="63"/>
      <c r="AP238" s="63"/>
      <c r="AQ238" s="63"/>
      <c r="AR238" s="63"/>
      <c r="AS238" s="63"/>
      <c r="BY238" s="92"/>
      <c r="BZ238" s="91"/>
      <c r="CA238" s="10"/>
      <c r="CB238" s="10"/>
      <c r="CC238" s="10"/>
      <c r="DE238" s="4"/>
      <c r="DF238" s="4"/>
      <c r="DG238" s="4"/>
    </row>
    <row r="239" spans="16:111" ht="16" hidden="1" x14ac:dyDescent="0.2"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  <c r="AO239" s="63"/>
      <c r="AP239" s="63"/>
      <c r="AQ239" s="63"/>
      <c r="AR239" s="63"/>
      <c r="AS239" s="63"/>
      <c r="BY239" s="92"/>
      <c r="BZ239" s="91"/>
      <c r="CA239" s="10"/>
      <c r="CB239" s="10"/>
      <c r="CC239" s="10"/>
      <c r="DE239" s="4"/>
      <c r="DF239" s="4"/>
      <c r="DG239" s="4"/>
    </row>
    <row r="240" spans="16:111" ht="16" x14ac:dyDescent="0.2"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E240" s="63"/>
      <c r="AF240" s="63"/>
      <c r="AG240" s="63"/>
      <c r="AH240" s="63"/>
      <c r="AI240" s="63"/>
      <c r="AJ240" s="63"/>
      <c r="AK240" s="63"/>
      <c r="AL240" s="63"/>
      <c r="AM240" s="63"/>
      <c r="AN240" s="63"/>
      <c r="AO240" s="63"/>
      <c r="AP240" s="63"/>
      <c r="AQ240" s="63"/>
      <c r="AR240" s="63"/>
      <c r="AS240" s="63"/>
      <c r="BY240" s="92"/>
      <c r="BZ240" s="91"/>
      <c r="CA240" s="10"/>
      <c r="CB240" s="10"/>
      <c r="CC240" s="10"/>
      <c r="DE240" s="4"/>
      <c r="DF240" s="4"/>
      <c r="DG240" s="4"/>
    </row>
    <row r="241" spans="2:114" ht="16" x14ac:dyDescent="0.2"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  <c r="AO241" s="63"/>
      <c r="AP241" s="63"/>
      <c r="AQ241" s="63"/>
      <c r="AR241" s="63"/>
      <c r="AS241" s="63"/>
      <c r="BY241" s="92"/>
      <c r="BZ241" s="91"/>
      <c r="CA241" s="10"/>
      <c r="CB241" s="10"/>
      <c r="CC241" s="10"/>
      <c r="DE241" s="4"/>
      <c r="DF241" s="4"/>
      <c r="DG241" s="4"/>
    </row>
    <row r="242" spans="2:114" ht="16" x14ac:dyDescent="0.2"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E242" s="63"/>
      <c r="AF242" s="63"/>
      <c r="AG242" s="63"/>
      <c r="AH242" s="63"/>
      <c r="AI242" s="63"/>
      <c r="AJ242" s="63"/>
      <c r="AK242" s="63"/>
      <c r="AL242" s="63"/>
      <c r="AM242" s="63"/>
      <c r="AN242" s="63"/>
      <c r="AO242" s="63"/>
      <c r="AP242" s="63"/>
      <c r="AQ242" s="63"/>
      <c r="AR242" s="63"/>
      <c r="AS242" s="63"/>
      <c r="BY242" s="92"/>
      <c r="BZ242" s="91"/>
      <c r="CA242" s="10"/>
      <c r="CB242" s="10"/>
      <c r="CC242" s="10"/>
      <c r="DE242" s="4"/>
      <c r="DF242" s="4"/>
      <c r="DG242" s="4"/>
      <c r="DH242" s="4"/>
      <c r="DI242" s="4"/>
      <c r="DJ242" s="4"/>
    </row>
    <row r="243" spans="2:114" ht="16" x14ac:dyDescent="0.2"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E243" s="63"/>
      <c r="AF243" s="63"/>
      <c r="AG243" s="63"/>
      <c r="AH243" s="63"/>
      <c r="AI243" s="63"/>
      <c r="AJ243" s="63"/>
      <c r="AK243" s="63"/>
      <c r="AL243" s="63"/>
      <c r="AM243" s="63"/>
      <c r="AN243" s="63"/>
      <c r="AO243" s="63"/>
      <c r="AP243" s="63"/>
      <c r="AQ243" s="63"/>
      <c r="AR243" s="63"/>
      <c r="AS243" s="63"/>
      <c r="BY243" s="92"/>
      <c r="BZ243" s="91"/>
      <c r="CA243" s="10"/>
      <c r="CB243" s="10"/>
      <c r="CC243" s="10"/>
      <c r="DH243" s="4"/>
      <c r="DI243" s="4"/>
      <c r="DJ243" s="4"/>
    </row>
    <row r="244" spans="2:114" ht="16" x14ac:dyDescent="0.2"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/>
      <c r="AL244" s="63"/>
      <c r="AM244" s="63"/>
      <c r="AN244" s="63"/>
      <c r="AO244" s="63"/>
      <c r="AP244" s="63"/>
      <c r="AQ244" s="63"/>
      <c r="AR244" s="63"/>
      <c r="AS244" s="63"/>
      <c r="BY244" s="92"/>
      <c r="BZ244" s="91"/>
      <c r="CA244" s="10"/>
      <c r="CB244" s="10"/>
      <c r="CC244" s="10"/>
      <c r="DH244" s="4"/>
      <c r="DI244" s="4"/>
      <c r="DJ244" s="4"/>
    </row>
    <row r="245" spans="2:114" x14ac:dyDescent="0.2"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  <c r="AO245" s="63"/>
      <c r="AP245" s="63"/>
      <c r="AQ245" s="63"/>
      <c r="AR245" s="63"/>
      <c r="AS245" s="63"/>
    </row>
    <row r="246" spans="2:114" x14ac:dyDescent="0.2"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  <c r="AP246" s="63"/>
      <c r="AQ246" s="63"/>
      <c r="AR246" s="63"/>
      <c r="AS246" s="63"/>
    </row>
    <row r="247" spans="2:114" x14ac:dyDescent="0.2"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  <c r="AP247" s="63"/>
      <c r="AQ247" s="63"/>
      <c r="AR247" s="63"/>
      <c r="AS247" s="63"/>
    </row>
    <row r="248" spans="2:114" x14ac:dyDescent="0.2"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  <c r="AH248" s="63"/>
      <c r="AI248" s="63"/>
      <c r="AJ248" s="63"/>
      <c r="AK248" s="63"/>
      <c r="AL248" s="63"/>
      <c r="AM248" s="63"/>
      <c r="AN248" s="63"/>
      <c r="AO248" s="63"/>
      <c r="AP248" s="63"/>
      <c r="AQ248" s="63"/>
      <c r="AR248" s="63"/>
      <c r="AS248" s="63"/>
    </row>
    <row r="249" spans="2:114" x14ac:dyDescent="0.2"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  <c r="AO249" s="63"/>
      <c r="AP249" s="63"/>
      <c r="AQ249" s="63"/>
      <c r="AR249" s="63"/>
      <c r="AS249" s="63"/>
    </row>
    <row r="250" spans="2:114" x14ac:dyDescent="0.2"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  <c r="AL250" s="63"/>
      <c r="AM250" s="63"/>
      <c r="AN250" s="63"/>
      <c r="AO250" s="63"/>
      <c r="AP250" s="63"/>
      <c r="AQ250" s="63"/>
      <c r="AR250" s="63"/>
      <c r="AS250" s="63"/>
    </row>
    <row r="251" spans="2:114" x14ac:dyDescent="0.2"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  <c r="AO251" s="63"/>
      <c r="AP251" s="63"/>
      <c r="AQ251" s="63"/>
      <c r="AR251" s="63"/>
      <c r="AS251" s="63"/>
    </row>
    <row r="252" spans="2:114" x14ac:dyDescent="0.2"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  <c r="AF252" s="63"/>
      <c r="AG252" s="63"/>
      <c r="AH252" s="63"/>
      <c r="AI252" s="63"/>
      <c r="AJ252" s="63"/>
      <c r="AK252" s="63"/>
      <c r="AL252" s="63"/>
      <c r="AM252" s="63"/>
      <c r="AN252" s="63"/>
      <c r="AO252" s="63"/>
      <c r="AP252" s="63"/>
      <c r="AQ252" s="63"/>
      <c r="AR252" s="63"/>
      <c r="AS252" s="63"/>
    </row>
    <row r="253" spans="2:114" x14ac:dyDescent="0.2"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  <c r="AO253" s="63"/>
      <c r="AP253" s="63"/>
      <c r="AQ253" s="63"/>
      <c r="AR253" s="63"/>
      <c r="AS253" s="63"/>
    </row>
    <row r="254" spans="2:114" x14ac:dyDescent="0.2">
      <c r="B254" s="63"/>
      <c r="C254" s="63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  <c r="AF254" s="63"/>
      <c r="AG254" s="63"/>
      <c r="AH254" s="63"/>
      <c r="AI254" s="63"/>
      <c r="AJ254" s="63"/>
      <c r="AK254" s="63"/>
      <c r="AL254" s="63"/>
      <c r="AM254" s="63"/>
      <c r="AN254" s="63"/>
      <c r="AO254" s="63"/>
      <c r="AP254" s="63"/>
      <c r="AQ254" s="63"/>
      <c r="AR254" s="63"/>
      <c r="AS254" s="63"/>
    </row>
    <row r="255" spans="2:114" x14ac:dyDescent="0.2">
      <c r="B255" s="63"/>
      <c r="C255" s="63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  <c r="AO255" s="63"/>
      <c r="AP255" s="63"/>
      <c r="AQ255" s="63"/>
      <c r="AR255" s="63"/>
      <c r="AS255" s="63"/>
    </row>
    <row r="256" spans="2:114" x14ac:dyDescent="0.2">
      <c r="B256" s="63"/>
      <c r="C256" s="63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  <c r="AF256" s="63"/>
      <c r="AG256" s="63"/>
      <c r="AH256" s="63"/>
      <c r="AI256" s="63"/>
      <c r="AJ256" s="63"/>
      <c r="AK256" s="63"/>
      <c r="AL256" s="63"/>
      <c r="AM256" s="63"/>
      <c r="AN256" s="63"/>
      <c r="AO256" s="63"/>
      <c r="AP256" s="63"/>
      <c r="AQ256" s="63"/>
      <c r="AR256" s="63"/>
      <c r="AS256" s="63"/>
    </row>
    <row r="257" spans="2:45" x14ac:dyDescent="0.2">
      <c r="B257" s="63"/>
      <c r="C257" s="63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  <c r="AO257" s="63"/>
      <c r="AP257" s="63"/>
      <c r="AQ257" s="63"/>
      <c r="AR257" s="63"/>
      <c r="AS257" s="63"/>
    </row>
    <row r="258" spans="2:45" x14ac:dyDescent="0.2">
      <c r="B258" s="63"/>
      <c r="C258" s="63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3"/>
      <c r="AJ258" s="63"/>
      <c r="AK258" s="63"/>
      <c r="AL258" s="63"/>
      <c r="AM258" s="63"/>
      <c r="AN258" s="63"/>
      <c r="AO258" s="63"/>
      <c r="AP258" s="63"/>
      <c r="AQ258" s="63"/>
      <c r="AR258" s="63"/>
      <c r="AS258" s="63"/>
    </row>
    <row r="259" spans="2:45" x14ac:dyDescent="0.2">
      <c r="B259" s="63"/>
      <c r="C259" s="63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/>
      <c r="AO259" s="63"/>
      <c r="AP259" s="63"/>
      <c r="AQ259" s="63"/>
      <c r="AR259" s="63"/>
      <c r="AS259" s="63"/>
    </row>
    <row r="260" spans="2:45" x14ac:dyDescent="0.2">
      <c r="B260" s="63"/>
      <c r="C260" s="63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  <c r="AF260" s="63"/>
      <c r="AG260" s="63"/>
      <c r="AH260" s="63"/>
      <c r="AI260" s="63"/>
      <c r="AJ260" s="63"/>
      <c r="AK260" s="63"/>
      <c r="AL260" s="63"/>
      <c r="AM260" s="63"/>
      <c r="AN260" s="63"/>
      <c r="AO260" s="63"/>
      <c r="AP260" s="63"/>
      <c r="AQ260" s="63"/>
      <c r="AR260" s="63"/>
      <c r="AS260" s="63"/>
    </row>
    <row r="261" spans="2:45" x14ac:dyDescent="0.2">
      <c r="B261" s="63"/>
      <c r="C261" s="63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  <c r="AO261" s="63"/>
      <c r="AP261" s="63"/>
      <c r="AQ261" s="63"/>
      <c r="AR261" s="63"/>
      <c r="AS261" s="63"/>
    </row>
    <row r="262" spans="2:45" x14ac:dyDescent="0.2">
      <c r="B262" s="63"/>
      <c r="C262" s="63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  <c r="AF262" s="63"/>
      <c r="AG262" s="63"/>
      <c r="AH262" s="63"/>
      <c r="AI262" s="63"/>
      <c r="AJ262" s="63"/>
      <c r="AK262" s="63"/>
      <c r="AL262" s="63"/>
      <c r="AM262" s="63"/>
      <c r="AN262" s="63"/>
      <c r="AO262" s="63"/>
      <c r="AP262" s="63"/>
      <c r="AQ262" s="63"/>
      <c r="AR262" s="63"/>
      <c r="AS262" s="63"/>
    </row>
    <row r="263" spans="2:45" x14ac:dyDescent="0.2">
      <c r="B263" s="63"/>
      <c r="C263" s="63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  <c r="AO263" s="63"/>
      <c r="AP263" s="63"/>
      <c r="AQ263" s="63"/>
      <c r="AR263" s="63"/>
      <c r="AS263" s="63"/>
    </row>
    <row r="264" spans="2:45" x14ac:dyDescent="0.2">
      <c r="B264" s="63"/>
      <c r="C264" s="63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  <c r="AL264" s="63"/>
      <c r="AM264" s="63"/>
      <c r="AN264" s="63"/>
      <c r="AO264" s="63"/>
      <c r="AP264" s="63"/>
      <c r="AQ264" s="63"/>
      <c r="AR264" s="63"/>
      <c r="AS264" s="63"/>
    </row>
    <row r="265" spans="2:45" x14ac:dyDescent="0.2">
      <c r="B265" s="63"/>
      <c r="C265" s="63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  <c r="AF265" s="63"/>
      <c r="AG265" s="63"/>
      <c r="AH265" s="63"/>
      <c r="AI265" s="63"/>
      <c r="AJ265" s="63"/>
      <c r="AK265" s="63"/>
      <c r="AL265" s="63"/>
      <c r="AM265" s="63"/>
      <c r="AN265" s="63"/>
      <c r="AO265" s="63"/>
      <c r="AP265" s="63"/>
      <c r="AQ265" s="63"/>
      <c r="AR265" s="63"/>
      <c r="AS265" s="63"/>
    </row>
    <row r="266" spans="2:45" x14ac:dyDescent="0.2">
      <c r="B266" s="63"/>
      <c r="C266" s="63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  <c r="AF266" s="63"/>
      <c r="AG266" s="63"/>
      <c r="AH266" s="63"/>
      <c r="AI266" s="63"/>
      <c r="AJ266" s="63"/>
      <c r="AK266" s="63"/>
      <c r="AL266" s="63"/>
      <c r="AM266" s="63"/>
      <c r="AN266" s="63"/>
      <c r="AO266" s="63"/>
      <c r="AP266" s="63"/>
      <c r="AQ266" s="63"/>
      <c r="AR266" s="63"/>
      <c r="AS266" s="63"/>
    </row>
    <row r="267" spans="2:45" x14ac:dyDescent="0.2">
      <c r="B267" s="63"/>
      <c r="C267" s="63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  <c r="AF267" s="63"/>
      <c r="AG267" s="63"/>
      <c r="AH267" s="63"/>
      <c r="AI267" s="63"/>
      <c r="AJ267" s="63"/>
      <c r="AK267" s="63"/>
      <c r="AL267" s="63"/>
      <c r="AM267" s="63"/>
      <c r="AN267" s="63"/>
      <c r="AO267" s="63"/>
      <c r="AP267" s="63"/>
      <c r="AQ267" s="63"/>
      <c r="AR267" s="63"/>
      <c r="AS267" s="63"/>
    </row>
    <row r="268" spans="2:45" x14ac:dyDescent="0.2">
      <c r="B268" s="63"/>
      <c r="C268" s="63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41"/>
      <c r="R268" s="41"/>
      <c r="S268" s="41"/>
      <c r="T268" s="41"/>
      <c r="AB268" s="63"/>
      <c r="AC268" s="63"/>
      <c r="AD268" s="63"/>
      <c r="AE268" s="63"/>
      <c r="AF268" s="63"/>
      <c r="AG268" s="63"/>
      <c r="AH268" s="63"/>
      <c r="AI268" s="63"/>
      <c r="AJ268" s="63"/>
      <c r="AK268" s="63"/>
      <c r="AL268" s="63"/>
      <c r="AM268" s="63"/>
      <c r="AN268" s="63"/>
      <c r="AO268" s="63"/>
      <c r="AP268" s="63"/>
      <c r="AQ268" s="63"/>
      <c r="AR268" s="63"/>
      <c r="AS268" s="63"/>
    </row>
    <row r="269" spans="2:45" x14ac:dyDescent="0.2">
      <c r="B269" s="63"/>
      <c r="C269" s="63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41"/>
      <c r="R269" s="41"/>
      <c r="S269" s="41"/>
      <c r="T269" s="41"/>
      <c r="AB269" s="63"/>
      <c r="AC269" s="63"/>
      <c r="AD269" s="63"/>
      <c r="AE269" s="63"/>
      <c r="AF269" s="63"/>
      <c r="AG269" s="63"/>
      <c r="AH269" s="63"/>
      <c r="AI269" s="63"/>
      <c r="AJ269" s="63"/>
      <c r="AK269" s="63"/>
      <c r="AL269" s="63"/>
      <c r="AM269" s="63"/>
      <c r="AN269" s="63"/>
      <c r="AO269" s="63"/>
      <c r="AP269" s="63"/>
      <c r="AQ269" s="63"/>
      <c r="AR269" s="63"/>
      <c r="AS269" s="63"/>
    </row>
    <row r="270" spans="2:45" x14ac:dyDescent="0.2">
      <c r="B270" s="63"/>
      <c r="C270" s="63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41"/>
      <c r="R270" s="41"/>
      <c r="S270" s="41"/>
      <c r="T270" s="41"/>
      <c r="AB270" s="63"/>
      <c r="AC270" s="63"/>
      <c r="AD270" s="63"/>
      <c r="AE270" s="63"/>
      <c r="AF270" s="63"/>
      <c r="AG270" s="63"/>
      <c r="AH270" s="63"/>
      <c r="AI270" s="63"/>
      <c r="AJ270" s="63"/>
      <c r="AK270" s="63"/>
      <c r="AL270" s="63"/>
      <c r="AM270" s="63"/>
      <c r="AN270" s="63"/>
      <c r="AO270" s="63"/>
      <c r="AP270" s="63"/>
      <c r="AQ270" s="63"/>
      <c r="AR270" s="63"/>
      <c r="AS270" s="63"/>
    </row>
    <row r="271" spans="2:45" x14ac:dyDescent="0.2">
      <c r="B271" s="63"/>
      <c r="C271" s="63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41"/>
      <c r="Q271" s="41"/>
      <c r="R271" s="41"/>
      <c r="S271" s="41"/>
      <c r="T271" s="41"/>
      <c r="AB271" s="63"/>
      <c r="AC271" s="63"/>
      <c r="AD271" s="63"/>
      <c r="AE271" s="63"/>
      <c r="AF271" s="63"/>
      <c r="AG271" s="63"/>
      <c r="AH271" s="63"/>
      <c r="AI271" s="63"/>
      <c r="AJ271" s="63"/>
      <c r="AK271" s="63"/>
      <c r="AL271" s="63"/>
      <c r="AM271" s="63"/>
      <c r="AN271" s="63"/>
      <c r="AO271" s="63"/>
      <c r="AP271" s="63"/>
      <c r="AQ271" s="63"/>
      <c r="AR271" s="63"/>
      <c r="AS271" s="63"/>
    </row>
    <row r="272" spans="2:45" x14ac:dyDescent="0.2">
      <c r="B272" s="63"/>
      <c r="C272" s="63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41"/>
      <c r="Q272" s="41"/>
      <c r="R272" s="41"/>
      <c r="S272" s="41"/>
      <c r="T272" s="41"/>
      <c r="AB272" s="63"/>
      <c r="AC272" s="63"/>
      <c r="AD272" s="63"/>
      <c r="AE272" s="63"/>
      <c r="AF272" s="63"/>
      <c r="AG272" s="63"/>
      <c r="AH272" s="63"/>
      <c r="AI272" s="63"/>
      <c r="AJ272" s="63"/>
      <c r="AK272" s="63"/>
      <c r="AL272" s="63"/>
      <c r="AM272" s="63"/>
      <c r="AN272" s="63"/>
      <c r="AO272" s="63"/>
      <c r="AP272" s="63"/>
      <c r="AQ272" s="63"/>
      <c r="AR272" s="63"/>
      <c r="AS272" s="63"/>
    </row>
    <row r="273" spans="2:45" ht="16" thickBot="1" x14ac:dyDescent="0.25">
      <c r="B273" s="63"/>
      <c r="C273" s="63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41"/>
      <c r="Q273" s="42"/>
      <c r="R273" s="42"/>
      <c r="S273" s="42"/>
      <c r="T273" s="42"/>
      <c r="AB273" s="63"/>
      <c r="AC273" s="63"/>
      <c r="AD273" s="63"/>
      <c r="AE273" s="63"/>
      <c r="AF273" s="63"/>
      <c r="AG273" s="63"/>
      <c r="AH273" s="63"/>
      <c r="AI273" s="63"/>
      <c r="AJ273" s="63"/>
      <c r="AK273" s="63"/>
      <c r="AL273" s="63"/>
      <c r="AM273" s="63"/>
      <c r="AN273" s="63"/>
      <c r="AO273" s="63"/>
      <c r="AP273" s="63"/>
      <c r="AQ273" s="63"/>
      <c r="AR273" s="63"/>
      <c r="AS273" s="63"/>
    </row>
    <row r="274" spans="2:45" ht="16" thickBot="1" x14ac:dyDescent="0.25">
      <c r="B274" s="63"/>
      <c r="C274" s="63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41"/>
      <c r="Q274" s="39"/>
      <c r="R274" s="39"/>
      <c r="S274" s="39"/>
      <c r="T274" s="39"/>
      <c r="AB274" s="63"/>
      <c r="AC274" s="63"/>
      <c r="AD274" s="63"/>
    </row>
    <row r="275" spans="2:45" x14ac:dyDescent="0.2">
      <c r="B275" s="63"/>
      <c r="C275" s="63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41"/>
      <c r="AB275" s="63"/>
      <c r="AC275" s="63"/>
      <c r="AD275" s="63"/>
    </row>
    <row r="276" spans="2:45" ht="16" thickBot="1" x14ac:dyDescent="0.25">
      <c r="B276" s="63"/>
      <c r="C276" s="63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42"/>
      <c r="AB276" s="63"/>
      <c r="AC276" s="63"/>
      <c r="AD276" s="63"/>
    </row>
    <row r="277" spans="2:45" ht="16" thickBot="1" x14ac:dyDescent="0.25">
      <c r="B277" s="63"/>
      <c r="C277" s="63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39"/>
      <c r="AB277" s="63"/>
      <c r="AC277" s="63"/>
      <c r="AD277" s="63"/>
    </row>
    <row r="278" spans="2:45" x14ac:dyDescent="0.2">
      <c r="B278" s="63"/>
      <c r="C278" s="63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Q278" s="33"/>
      <c r="R278" s="33"/>
      <c r="S278" s="33"/>
      <c r="T278" s="33"/>
      <c r="AB278" s="63"/>
      <c r="AC278" s="63"/>
      <c r="AD278" s="63"/>
    </row>
    <row r="279" spans="2:45" ht="15" hidden="1" customHeight="1" x14ac:dyDescent="0.2">
      <c r="B279" s="63"/>
      <c r="C279" s="63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Q279" s="83"/>
      <c r="R279" s="83"/>
      <c r="S279" s="83"/>
      <c r="T279" s="83"/>
      <c r="AB279" s="63"/>
      <c r="AC279" s="63"/>
      <c r="AD279" s="63"/>
    </row>
    <row r="280" spans="2:45" ht="15" hidden="1" customHeight="1" x14ac:dyDescent="0.2">
      <c r="B280" s="63"/>
      <c r="C280" s="63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Q280" s="83"/>
      <c r="R280" s="83"/>
      <c r="S280" s="83"/>
      <c r="T280" s="83"/>
      <c r="AB280" s="63"/>
      <c r="AC280" s="63"/>
      <c r="AD280" s="63"/>
    </row>
    <row r="281" spans="2:45" x14ac:dyDescent="0.2">
      <c r="B281" s="63"/>
      <c r="C281" s="63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33"/>
      <c r="Q281" s="83"/>
      <c r="R281" s="83"/>
      <c r="S281" s="83"/>
      <c r="T281" s="83"/>
      <c r="AB281" s="63"/>
      <c r="AC281" s="63"/>
      <c r="AD281" s="63"/>
    </row>
    <row r="282" spans="2:45" x14ac:dyDescent="0.2">
      <c r="B282" s="63"/>
      <c r="C282" s="63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83"/>
      <c r="Q282" s="83"/>
      <c r="R282" s="83"/>
      <c r="S282" s="83"/>
      <c r="T282" s="83"/>
      <c r="AB282" s="63"/>
      <c r="AC282" s="63"/>
      <c r="AD282" s="63"/>
    </row>
    <row r="283" spans="2:45" x14ac:dyDescent="0.2">
      <c r="B283" s="63"/>
      <c r="C283" s="63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83"/>
      <c r="Q283" s="41"/>
      <c r="R283" s="41"/>
      <c r="S283" s="41"/>
      <c r="T283" s="41"/>
      <c r="AB283" s="63"/>
      <c r="AC283" s="63"/>
      <c r="AD283" s="63"/>
    </row>
    <row r="284" spans="2:45" x14ac:dyDescent="0.2">
      <c r="B284" s="63"/>
      <c r="C284" s="63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83"/>
      <c r="Q284" s="41"/>
      <c r="R284" s="41"/>
      <c r="S284" s="41"/>
      <c r="T284" s="41"/>
      <c r="AB284" s="63"/>
      <c r="AC284" s="63"/>
      <c r="AD284" s="63"/>
    </row>
    <row r="285" spans="2:45" x14ac:dyDescent="0.2">
      <c r="B285" s="63"/>
      <c r="C285" s="63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83"/>
      <c r="Q285" s="41"/>
      <c r="R285" s="41"/>
      <c r="S285" s="41"/>
      <c r="T285" s="41"/>
      <c r="AB285" s="63"/>
      <c r="AC285" s="63"/>
      <c r="AD285" s="63"/>
    </row>
    <row r="286" spans="2:45" x14ac:dyDescent="0.2">
      <c r="B286" s="63"/>
      <c r="C286" s="63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41"/>
      <c r="Q286" s="41"/>
      <c r="R286" s="41"/>
      <c r="S286" s="41"/>
      <c r="T286" s="41"/>
      <c r="AB286" s="63"/>
      <c r="AC286" s="63"/>
      <c r="AD286" s="63"/>
    </row>
    <row r="287" spans="2:45" x14ac:dyDescent="0.2">
      <c r="B287" s="63"/>
      <c r="C287" s="63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41"/>
      <c r="Q287" s="41"/>
      <c r="R287" s="41"/>
      <c r="S287" s="41"/>
      <c r="T287" s="41"/>
      <c r="AB287" s="63"/>
      <c r="AC287" s="63"/>
      <c r="AD287" s="63"/>
    </row>
    <row r="288" spans="2:45" x14ac:dyDescent="0.2">
      <c r="B288" s="63"/>
      <c r="C288" s="63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41"/>
      <c r="Q288" s="41"/>
      <c r="R288" s="41"/>
      <c r="S288" s="41"/>
      <c r="T288" s="41"/>
      <c r="AB288" s="63"/>
      <c r="AC288" s="63"/>
      <c r="AD288" s="63"/>
    </row>
    <row r="289" spans="2:30" x14ac:dyDescent="0.2">
      <c r="B289" s="63"/>
      <c r="C289" s="63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41"/>
      <c r="Q289" s="41"/>
      <c r="R289" s="41"/>
      <c r="S289" s="41"/>
      <c r="T289" s="41"/>
      <c r="AB289" s="63"/>
      <c r="AC289" s="63"/>
      <c r="AD289" s="63"/>
    </row>
    <row r="290" spans="2:30" x14ac:dyDescent="0.2">
      <c r="B290" s="63"/>
      <c r="C290" s="63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41"/>
      <c r="Q290" s="40"/>
      <c r="R290" s="40"/>
      <c r="S290" s="40"/>
      <c r="T290" s="40"/>
      <c r="AB290" s="63"/>
      <c r="AC290" s="63"/>
      <c r="AD290" s="63"/>
    </row>
    <row r="291" spans="2:30" x14ac:dyDescent="0.2">
      <c r="B291" s="63"/>
      <c r="C291" s="63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41"/>
      <c r="Q291" s="40"/>
      <c r="R291" s="40"/>
      <c r="S291" s="40"/>
      <c r="T291" s="40"/>
      <c r="AB291" s="63"/>
      <c r="AC291" s="63"/>
      <c r="AD291" s="63"/>
    </row>
    <row r="292" spans="2:30" x14ac:dyDescent="0.2">
      <c r="B292" s="63"/>
      <c r="C292" s="63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41"/>
      <c r="Q292" s="40"/>
      <c r="R292" s="40"/>
      <c r="S292" s="40"/>
      <c r="T292" s="40"/>
      <c r="AB292" s="63"/>
      <c r="AC292" s="63"/>
      <c r="AD292" s="63"/>
    </row>
    <row r="293" spans="2:30" x14ac:dyDescent="0.2">
      <c r="B293" s="63"/>
      <c r="C293" s="63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40"/>
      <c r="Q293" s="42"/>
      <c r="R293" s="42"/>
      <c r="S293" s="42"/>
      <c r="T293" s="42"/>
      <c r="AB293" s="63"/>
      <c r="AC293" s="63"/>
      <c r="AD293" s="63"/>
    </row>
    <row r="294" spans="2:30" x14ac:dyDescent="0.2">
      <c r="B294" s="63"/>
      <c r="C294" s="63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40"/>
      <c r="Q294" s="49"/>
      <c r="R294" s="49"/>
      <c r="S294" s="49"/>
      <c r="T294" s="49"/>
      <c r="AB294" s="63"/>
      <c r="AC294" s="63"/>
      <c r="AD294" s="63"/>
    </row>
    <row r="295" spans="2:30" x14ac:dyDescent="0.2">
      <c r="B295" s="63"/>
      <c r="C295" s="63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40"/>
      <c r="Q295" s="50"/>
      <c r="R295" s="50"/>
      <c r="S295" s="50"/>
      <c r="T295" s="50"/>
      <c r="AB295" s="63"/>
      <c r="AC295" s="63"/>
      <c r="AD295" s="63"/>
    </row>
    <row r="296" spans="2:30" x14ac:dyDescent="0.2">
      <c r="B296" s="63"/>
      <c r="C296" s="63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42"/>
      <c r="AB296" s="63"/>
      <c r="AC296" s="63"/>
      <c r="AD296" s="63"/>
    </row>
    <row r="297" spans="2:30" x14ac:dyDescent="0.2">
      <c r="B297" s="63"/>
      <c r="C297" s="63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49"/>
      <c r="AB297" s="63"/>
      <c r="AC297" s="63"/>
      <c r="AD297" s="63"/>
    </row>
    <row r="298" spans="2:30" x14ac:dyDescent="0.2">
      <c r="B298" s="63"/>
      <c r="C298" s="63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50"/>
      <c r="AB298" s="63"/>
      <c r="AC298" s="63"/>
      <c r="AD298" s="63"/>
    </row>
    <row r="299" spans="2:30" x14ac:dyDescent="0.2">
      <c r="B299" s="63"/>
      <c r="C299" s="63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AB299" s="63"/>
      <c r="AC299" s="63"/>
      <c r="AD299" s="63"/>
    </row>
    <row r="300" spans="2:30" x14ac:dyDescent="0.2">
      <c r="B300" s="63"/>
      <c r="C300" s="63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AB300" s="63"/>
      <c r="AC300" s="63"/>
      <c r="AD300" s="63"/>
    </row>
    <row r="301" spans="2:30" x14ac:dyDescent="0.2">
      <c r="B301" s="63"/>
      <c r="C301" s="63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AB301" s="63"/>
      <c r="AC301" s="63"/>
      <c r="AD301" s="63"/>
    </row>
    <row r="302" spans="2:30" x14ac:dyDescent="0.2">
      <c r="B302" s="63"/>
      <c r="C302" s="63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AB302" s="63"/>
      <c r="AC302" s="63"/>
      <c r="AD302" s="63"/>
    </row>
    <row r="303" spans="2:30" x14ac:dyDescent="0.2">
      <c r="B303" s="63"/>
      <c r="C303" s="63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AB303" s="63"/>
      <c r="AC303" s="63"/>
      <c r="AD303" s="63"/>
    </row>
    <row r="304" spans="2:30" x14ac:dyDescent="0.2">
      <c r="B304" s="63"/>
      <c r="C304" s="63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AB304" s="63"/>
      <c r="AC304" s="63"/>
      <c r="AD304" s="63"/>
    </row>
    <row r="305" spans="2:30" x14ac:dyDescent="0.2">
      <c r="B305" s="63"/>
      <c r="C305" s="63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AB305" s="63"/>
      <c r="AC305" s="63"/>
      <c r="AD305" s="63"/>
    </row>
    <row r="306" spans="2:30" x14ac:dyDescent="0.2">
      <c r="B306" s="63"/>
      <c r="C306" s="63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AB306" s="63"/>
      <c r="AC306" s="63"/>
      <c r="AD306" s="63"/>
    </row>
    <row r="307" spans="2:30" x14ac:dyDescent="0.2">
      <c r="B307" s="63"/>
      <c r="C307" s="63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AB307" s="63"/>
      <c r="AC307" s="63"/>
      <c r="AD307" s="63"/>
    </row>
    <row r="308" spans="2:30" x14ac:dyDescent="0.2">
      <c r="B308" s="63"/>
      <c r="C308" s="63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AB308" s="63"/>
      <c r="AC308" s="63"/>
      <c r="AD308" s="63"/>
    </row>
    <row r="309" spans="2:30" x14ac:dyDescent="0.2">
      <c r="B309" s="63"/>
      <c r="C309" s="63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AB309" s="63"/>
      <c r="AC309" s="63"/>
      <c r="AD309" s="63"/>
    </row>
    <row r="310" spans="2:30" x14ac:dyDescent="0.2">
      <c r="B310" s="63"/>
      <c r="C310" s="63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AB310" s="63"/>
      <c r="AC310" s="63"/>
      <c r="AD310" s="63"/>
    </row>
    <row r="311" spans="2:30" x14ac:dyDescent="0.2">
      <c r="B311" s="63"/>
      <c r="C311" s="63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AB311" s="63"/>
      <c r="AC311" s="63"/>
      <c r="AD311" s="63"/>
    </row>
    <row r="312" spans="2:30" x14ac:dyDescent="0.2">
      <c r="B312" s="63"/>
      <c r="C312" s="63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AB312" s="63"/>
      <c r="AC312" s="63"/>
      <c r="AD312" s="63"/>
    </row>
    <row r="313" spans="2:30" x14ac:dyDescent="0.2">
      <c r="B313" s="63"/>
      <c r="C313" s="63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AB313" s="63"/>
      <c r="AC313" s="63"/>
      <c r="AD313" s="63"/>
    </row>
    <row r="314" spans="2:30" x14ac:dyDescent="0.2">
      <c r="B314" s="63"/>
      <c r="C314" s="63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AB314" s="63"/>
      <c r="AC314" s="63"/>
      <c r="AD314" s="63"/>
    </row>
    <row r="315" spans="2:30" x14ac:dyDescent="0.2">
      <c r="B315" s="63"/>
      <c r="C315" s="63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AB315" s="63"/>
      <c r="AC315" s="63"/>
      <c r="AD315" s="63"/>
    </row>
    <row r="316" spans="2:30" x14ac:dyDescent="0.2">
      <c r="B316" s="63"/>
      <c r="C316" s="63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</row>
    <row r="317" spans="2:30" x14ac:dyDescent="0.2">
      <c r="B317" s="63"/>
      <c r="C317" s="63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</row>
    <row r="318" spans="2:30" x14ac:dyDescent="0.2">
      <c r="B318" s="63"/>
      <c r="C318" s="63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</row>
    <row r="319" spans="2:30" x14ac:dyDescent="0.2">
      <c r="B319" s="63"/>
      <c r="C319" s="63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</row>
    <row r="320" spans="2:30" x14ac:dyDescent="0.2">
      <c r="B320" s="63"/>
      <c r="C320" s="63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</row>
    <row r="321" spans="2:15" x14ac:dyDescent="0.2">
      <c r="B321" s="63"/>
      <c r="C321" s="63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</row>
    <row r="322" spans="2:15" x14ac:dyDescent="0.2">
      <c r="B322" s="63"/>
      <c r="C322" s="63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</row>
    <row r="323" spans="2:15" x14ac:dyDescent="0.2">
      <c r="B323" s="63"/>
      <c r="C323" s="63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</row>
    <row r="324" spans="2:15" x14ac:dyDescent="0.2">
      <c r="B324" s="63"/>
      <c r="C324" s="63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</row>
    <row r="325" spans="2:15" x14ac:dyDescent="0.2">
      <c r="B325" s="63"/>
      <c r="C325" s="63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</row>
    <row r="326" spans="2:15" x14ac:dyDescent="0.2">
      <c r="B326" s="23"/>
      <c r="C326" s="21"/>
      <c r="D326" s="41"/>
      <c r="E326" s="3"/>
      <c r="F326" s="3"/>
      <c r="G326" s="3"/>
      <c r="H326" s="3"/>
      <c r="I326" s="3"/>
      <c r="J326" s="3"/>
      <c r="K326" s="3"/>
      <c r="L326" s="3"/>
      <c r="M326" s="3"/>
      <c r="N326" s="63"/>
      <c r="O326" s="63"/>
    </row>
    <row r="327" spans="2:15" x14ac:dyDescent="0.2">
      <c r="B327" s="23"/>
      <c r="C327" s="21"/>
      <c r="D327" s="41"/>
      <c r="E327" s="3"/>
      <c r="F327" s="3"/>
      <c r="G327" s="3"/>
      <c r="H327" s="3"/>
      <c r="I327" s="3"/>
      <c r="J327" s="3"/>
      <c r="K327" s="3"/>
      <c r="L327" s="3"/>
      <c r="M327" s="3"/>
      <c r="N327" s="63"/>
      <c r="O327" s="63"/>
    </row>
    <row r="328" spans="2:15" x14ac:dyDescent="0.2">
      <c r="B328" s="23"/>
      <c r="C328" s="21"/>
      <c r="D328" s="41"/>
      <c r="E328" s="3"/>
      <c r="F328" s="3"/>
      <c r="G328" s="3"/>
      <c r="H328" s="3"/>
      <c r="I328" s="3"/>
      <c r="J328" s="3"/>
      <c r="K328" s="3"/>
      <c r="L328" s="3"/>
      <c r="M328" s="3"/>
      <c r="N328" s="63"/>
      <c r="O328" s="63"/>
    </row>
    <row r="329" spans="2:15" x14ac:dyDescent="0.2">
      <c r="B329" s="23"/>
      <c r="C329" s="21"/>
      <c r="D329" s="41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</row>
    <row r="330" spans="2:15" x14ac:dyDescent="0.2">
      <c r="B330" s="23"/>
      <c r="C330" s="21"/>
      <c r="D330" s="41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</row>
    <row r="331" spans="2:15" ht="16" thickBot="1" x14ac:dyDescent="0.25">
      <c r="B331" s="25"/>
      <c r="C331" s="244"/>
      <c r="D331" s="42"/>
      <c r="E331" s="26"/>
      <c r="F331" s="26"/>
      <c r="G331" s="26"/>
      <c r="H331" s="26"/>
      <c r="I331" s="26"/>
      <c r="J331" s="26"/>
      <c r="K331" s="26"/>
      <c r="L331" s="26"/>
      <c r="M331" s="26"/>
      <c r="N331" s="3"/>
      <c r="O331" s="3"/>
    </row>
    <row r="332" spans="2:15" ht="16" thickBot="1" x14ac:dyDescent="0.25">
      <c r="B332" s="28" t="s">
        <v>20</v>
      </c>
      <c r="C332" s="245"/>
      <c r="D332" s="24">
        <f>COUNTA(D300:D331)</f>
        <v>0</v>
      </c>
      <c r="E332" s="27" t="s">
        <v>0</v>
      </c>
      <c r="F332" s="29">
        <f>SUM(F326:F331)</f>
        <v>0</v>
      </c>
      <c r="G332" s="30">
        <f>SUM(G326:G331)</f>
        <v>0</v>
      </c>
      <c r="H332" s="31">
        <f>SUM(H326:H331)</f>
        <v>0</v>
      </c>
      <c r="I332" s="31"/>
      <c r="J332" s="31"/>
      <c r="K332" s="31"/>
      <c r="L332" s="31"/>
      <c r="M332" s="31"/>
      <c r="N332" s="3"/>
      <c r="O332" s="3"/>
    </row>
    <row r="333" spans="2:15" x14ac:dyDescent="0.2">
      <c r="N333" s="3"/>
      <c r="O333" s="3"/>
    </row>
    <row r="334" spans="2:15" ht="20" thickBot="1" x14ac:dyDescent="0.3">
      <c r="B334" s="44">
        <v>2019</v>
      </c>
      <c r="C334" s="44"/>
      <c r="D334" s="43"/>
      <c r="E334" s="44" t="s">
        <v>25</v>
      </c>
      <c r="N334" s="26"/>
      <c r="O334" s="26"/>
    </row>
    <row r="335" spans="2:15" ht="16" thickBot="1" x14ac:dyDescent="0.25">
      <c r="N335" s="31"/>
      <c r="O335" s="31"/>
    </row>
    <row r="336" spans="2:15" ht="16" x14ac:dyDescent="0.2">
      <c r="B336" s="32" t="s">
        <v>22</v>
      </c>
      <c r="C336" s="32"/>
      <c r="D336" s="34" t="s">
        <v>23</v>
      </c>
      <c r="E336" s="33" t="s">
        <v>21</v>
      </c>
    </row>
    <row r="337" spans="2:5" x14ac:dyDescent="0.2">
      <c r="B337" s="90" t="s">
        <v>5</v>
      </c>
      <c r="C337" s="246"/>
      <c r="D337" s="89" t="e">
        <f>'2022'!#REF!</f>
        <v>#REF!</v>
      </c>
      <c r="E337" s="89" t="e">
        <f>D337*#REF!</f>
        <v>#REF!</v>
      </c>
    </row>
    <row r="338" spans="2:5" x14ac:dyDescent="0.2">
      <c r="B338" s="88" t="s">
        <v>6</v>
      </c>
      <c r="C338" s="247"/>
      <c r="D338" s="35"/>
      <c r="E338" s="38"/>
    </row>
    <row r="339" spans="2:5" x14ac:dyDescent="0.2">
      <c r="B339" s="88" t="s">
        <v>5</v>
      </c>
      <c r="C339" s="247"/>
      <c r="D339" s="35"/>
      <c r="E339" s="38"/>
    </row>
    <row r="340" spans="2:5" x14ac:dyDescent="0.2">
      <c r="B340" s="88" t="s">
        <v>6</v>
      </c>
      <c r="C340" s="247"/>
      <c r="D340" s="35"/>
      <c r="E340" s="38"/>
    </row>
    <row r="341" spans="2:5" x14ac:dyDescent="0.2">
      <c r="B341" s="88" t="s">
        <v>7</v>
      </c>
      <c r="C341" s="247"/>
      <c r="D341" s="86"/>
      <c r="E341" s="86"/>
    </row>
    <row r="342" spans="2:5" x14ac:dyDescent="0.2">
      <c r="B342" s="88" t="s">
        <v>8</v>
      </c>
      <c r="C342" s="247"/>
      <c r="D342" s="86"/>
      <c r="E342" s="86"/>
    </row>
    <row r="343" spans="2:5" x14ac:dyDescent="0.2">
      <c r="B343" s="88" t="s">
        <v>9</v>
      </c>
      <c r="C343" s="247"/>
      <c r="D343" s="86"/>
      <c r="E343" s="86"/>
    </row>
    <row r="344" spans="2:5" x14ac:dyDescent="0.2">
      <c r="B344" s="88" t="s">
        <v>10</v>
      </c>
      <c r="C344" s="247"/>
      <c r="D344" s="86"/>
      <c r="E344" s="86"/>
    </row>
    <row r="345" spans="2:5" x14ac:dyDescent="0.2">
      <c r="B345" s="88" t="s">
        <v>11</v>
      </c>
      <c r="C345" s="247"/>
      <c r="D345" s="86"/>
      <c r="E345" s="86"/>
    </row>
    <row r="346" spans="2:5" x14ac:dyDescent="0.2">
      <c r="B346" s="88" t="s">
        <v>12</v>
      </c>
      <c r="C346" s="247"/>
      <c r="D346" s="86"/>
      <c r="E346" s="86"/>
    </row>
    <row r="347" spans="2:5" x14ac:dyDescent="0.2">
      <c r="B347" s="88" t="s">
        <v>13</v>
      </c>
      <c r="C347" s="247"/>
      <c r="D347" s="86"/>
      <c r="E347" s="86"/>
    </row>
    <row r="348" spans="2:5" x14ac:dyDescent="0.2">
      <c r="B348" s="88" t="s">
        <v>14</v>
      </c>
      <c r="C348" s="247"/>
      <c r="D348" s="86" t="e">
        <f>#REF!</f>
        <v>#REF!</v>
      </c>
      <c r="E348" s="86" t="e">
        <f>#REF!</f>
        <v>#REF!</v>
      </c>
    </row>
    <row r="349" spans="2:5" x14ac:dyDescent="0.2">
      <c r="B349" s="88" t="s">
        <v>15</v>
      </c>
      <c r="C349" s="247"/>
      <c r="D349" s="86" t="e">
        <f>#REF!</f>
        <v>#REF!</v>
      </c>
      <c r="E349" s="86" t="e">
        <f>#REF!</f>
        <v>#REF!</v>
      </c>
    </row>
    <row r="350" spans="2:5" x14ac:dyDescent="0.2">
      <c r="B350" s="87" t="s">
        <v>16</v>
      </c>
      <c r="C350" s="248"/>
      <c r="D350" s="86" t="e">
        <f>#REF!</f>
        <v>#REF!</v>
      </c>
      <c r="E350" s="86" t="e">
        <f>#REF!</f>
        <v>#REF!</v>
      </c>
    </row>
    <row r="351" spans="2:5" x14ac:dyDescent="0.2">
      <c r="B351" s="85"/>
      <c r="C351" s="53"/>
      <c r="D351" s="83"/>
      <c r="E351" s="83"/>
    </row>
    <row r="352" spans="2:5" ht="16" x14ac:dyDescent="0.2">
      <c r="B352" s="32" t="s">
        <v>17</v>
      </c>
      <c r="C352" s="32"/>
      <c r="D352" s="34" t="s">
        <v>24</v>
      </c>
      <c r="E352" s="33" t="s">
        <v>21</v>
      </c>
    </row>
    <row r="353" spans="2:5" ht="16" x14ac:dyDescent="0.2">
      <c r="B353" s="45" t="s">
        <v>1</v>
      </c>
      <c r="C353" s="249"/>
      <c r="D353" s="46" t="e">
        <f>SUM(D337:D350)</f>
        <v>#REF!</v>
      </c>
      <c r="E353" s="47" t="e">
        <f>SUM(E337:E350)</f>
        <v>#REF!</v>
      </c>
    </row>
  </sheetData>
  <dataConsolidate/>
  <mergeCells count="3">
    <mergeCell ref="B35:C35"/>
    <mergeCell ref="I6:P6"/>
    <mergeCell ref="B34:C34"/>
  </mergeCells>
  <conditionalFormatting sqref="M8:M31">
    <cfRule type="containsText" dxfId="2" priority="1" operator="containsText" text="Afwachtend">
      <formula>NOT(ISERROR(SEARCH("Afwachtend",M8)))</formula>
    </cfRule>
    <cfRule type="containsText" dxfId="1" priority="2" operator="containsText" text="Stopgezet">
      <formula>NOT(ISERROR(SEARCH("Stopgezet",M8)))</formula>
    </cfRule>
    <cfRule type="containsText" dxfId="0" priority="3" operator="containsText" text="Betaald">
      <formula>NOT(ISERROR(SEARCH("Betaald",M8)))</formula>
    </cfRule>
  </conditionalFormatting>
  <dataValidations count="5">
    <dataValidation type="list" allowBlank="1" showInputMessage="1" showErrorMessage="1" sqref="C8:C31" xr:uid="{164CB519-8684-ED4F-8067-5EEC88A27E5A}">
      <formula1>Rang</formula1>
    </dataValidation>
    <dataValidation type="list" allowBlank="1" showInputMessage="1" showErrorMessage="1" sqref="M8:M31" xr:uid="{B5E14735-5225-7F40-B201-9A7D5838419D}">
      <formula1>Lidgeld</formula1>
    </dataValidation>
    <dataValidation type="list" allowBlank="1" showInputMessage="1" showErrorMessage="1" sqref="D8:D31" xr:uid="{43E11B05-6C06-F74E-97D5-073C7F4E55C2}">
      <formula1>Functie</formula1>
    </dataValidation>
    <dataValidation type="list" allowBlank="1" showInputMessage="1" showErrorMessage="1" sqref="N8:N33" xr:uid="{BA0628B0-5B33-EE43-AA62-C98AFB644056}">
      <formula1>#REF!</formula1>
    </dataValidation>
    <dataValidation type="list" allowBlank="1" showInputMessage="1" showErrorMessage="1" sqref="B8:B31" xr:uid="{8BC730F2-480D-5B45-9EA9-C3834E0C0526}">
      <formula1>Commanderijen</formula1>
    </dataValidation>
  </dataValidations>
  <pageMargins left="0.70866141732283472" right="0.70866141732283472" top="0.74803149606299213" bottom="0.74803149606299213" header="0.31496062992125984" footer="0.31496062992125984"/>
  <pageSetup paperSize="9" scale="65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750DA2-A2AF-4F42-8BED-4373608AD937}">
  <sheetPr codeName="Blad4"/>
  <dimension ref="A1:DF326"/>
  <sheetViews>
    <sheetView showGridLines="0" showZeros="0" topLeftCell="A54" zoomScaleNormal="100" workbookViewId="0">
      <selection activeCell="O56" sqref="O56"/>
    </sheetView>
  </sheetViews>
  <sheetFormatPr baseColWidth="10" defaultColWidth="8.83203125" defaultRowHeight="15" x14ac:dyDescent="0.2"/>
  <cols>
    <col min="1" max="1" width="10.83203125" customWidth="1"/>
    <col min="2" max="3" width="8.6640625" hidden="1" customWidth="1"/>
    <col min="4" max="4" width="15.83203125" customWidth="1"/>
    <col min="5" max="5" width="6.83203125" customWidth="1"/>
    <col min="6" max="6" width="15.83203125" customWidth="1"/>
    <col min="7" max="8" width="6.83203125" hidden="1" customWidth="1"/>
    <col min="9" max="12" width="15.83203125" customWidth="1"/>
    <col min="13" max="13" width="2.83203125" customWidth="1"/>
    <col min="14" max="20" width="15.83203125" customWidth="1"/>
    <col min="21" max="21" width="2.83203125" customWidth="1"/>
    <col min="22" max="25" width="15.83203125" customWidth="1"/>
    <col min="26" max="26" width="3.83203125" customWidth="1"/>
    <col min="27" max="29" width="9.83203125" customWidth="1"/>
    <col min="30" max="31" width="8.83203125" customWidth="1"/>
    <col min="32" max="32" width="2.83203125" customWidth="1"/>
    <col min="33" max="34" width="8.83203125" customWidth="1"/>
    <col min="35" max="35" width="2.83203125" customWidth="1"/>
    <col min="36" max="37" width="8.83203125" customWidth="1"/>
    <col min="38" max="38" width="2.83203125" customWidth="1"/>
    <col min="39" max="39" width="11.33203125" customWidth="1"/>
    <col min="40" max="41" width="8.83203125" customWidth="1"/>
    <col min="42" max="42" width="7.83203125" customWidth="1"/>
    <col min="43" max="48" width="6.83203125" customWidth="1"/>
    <col min="49" max="50" width="11.33203125" customWidth="1"/>
    <col min="52" max="52" width="14.83203125" bestFit="1" customWidth="1"/>
  </cols>
  <sheetData>
    <row r="1" spans="1:65" x14ac:dyDescent="0.2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13"/>
      <c r="P1" s="14"/>
      <c r="Q1" s="67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8"/>
      <c r="BF1" s="18"/>
    </row>
    <row r="2" spans="1:65" x14ac:dyDescent="0.2">
      <c r="A2" s="56"/>
      <c r="B2" s="56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5"/>
      <c r="P2" s="14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60" t="s">
        <v>0</v>
      </c>
      <c r="AZ2" s="60" t="s">
        <v>0</v>
      </c>
      <c r="BA2" s="17"/>
      <c r="BB2" s="17"/>
      <c r="BC2" s="17"/>
      <c r="BD2" s="59"/>
      <c r="BE2" s="18"/>
      <c r="BF2" s="18"/>
      <c r="BG2" s="8"/>
      <c r="BH2" s="8"/>
    </row>
    <row r="3" spans="1:65" x14ac:dyDescent="0.2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14"/>
      <c r="T3" s="52"/>
      <c r="U3" s="52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N3" s="52" t="s">
        <v>0</v>
      </c>
      <c r="AO3" s="75"/>
      <c r="AP3" s="16"/>
      <c r="AQ3" s="16"/>
      <c r="AR3" s="16"/>
      <c r="AS3" s="16"/>
      <c r="AT3" s="16"/>
      <c r="AU3" s="16"/>
      <c r="AV3" s="16"/>
      <c r="AW3" s="16"/>
      <c r="AX3" s="16"/>
      <c r="AY3" s="71"/>
      <c r="AZ3" s="72" t="s">
        <v>0</v>
      </c>
      <c r="BA3" s="73"/>
      <c r="BB3" s="17"/>
      <c r="BC3" s="17"/>
      <c r="BD3" s="59"/>
      <c r="BE3" s="16"/>
      <c r="BF3" s="16"/>
      <c r="BG3" s="16"/>
    </row>
    <row r="4" spans="1:65" ht="16" x14ac:dyDescent="0.2">
      <c r="A4" s="56"/>
      <c r="B4" s="56"/>
      <c r="C4" s="56"/>
      <c r="D4" s="299" t="s">
        <v>0</v>
      </c>
      <c r="E4" s="299"/>
      <c r="F4" s="299"/>
      <c r="G4" s="56"/>
      <c r="H4" s="56"/>
      <c r="I4" s="56"/>
      <c r="J4" s="56"/>
      <c r="K4" s="56"/>
      <c r="L4" s="101"/>
      <c r="M4" s="101"/>
      <c r="N4" s="101"/>
      <c r="O4" s="13"/>
      <c r="P4" s="37"/>
      <c r="Q4" s="36" t="s">
        <v>0</v>
      </c>
      <c r="R4" s="48"/>
      <c r="S4" s="48"/>
      <c r="T4" s="37"/>
      <c r="U4" s="37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48"/>
      <c r="AM4" s="48"/>
      <c r="AN4" s="37"/>
      <c r="AO4" s="84"/>
      <c r="AP4" s="84"/>
      <c r="AQ4" s="84"/>
      <c r="AR4" s="84"/>
      <c r="AS4" s="84"/>
      <c r="AT4" s="84"/>
      <c r="AU4" s="84"/>
      <c r="AV4" s="84"/>
      <c r="AW4" s="84"/>
      <c r="AX4" s="84" t="s">
        <v>0</v>
      </c>
      <c r="AY4" s="84" t="s">
        <v>0</v>
      </c>
      <c r="AZ4" s="17"/>
      <c r="BA4" s="17"/>
      <c r="BB4" s="17"/>
      <c r="BC4" s="17"/>
      <c r="BD4" s="59"/>
      <c r="BE4" s="16"/>
      <c r="BF4" s="16"/>
      <c r="BG4" s="16"/>
    </row>
    <row r="5" spans="1:65" ht="16" x14ac:dyDescent="0.2">
      <c r="L5" s="100"/>
      <c r="M5" s="100"/>
      <c r="N5" s="100"/>
      <c r="O5" s="18"/>
      <c r="P5" s="74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O5" s="18"/>
      <c r="AP5" s="74"/>
      <c r="AQ5" s="74"/>
      <c r="AR5" s="74"/>
      <c r="AS5" s="74"/>
      <c r="AT5" s="74"/>
      <c r="AU5" s="74"/>
      <c r="AV5" s="74"/>
      <c r="AW5" s="74"/>
      <c r="AX5" s="20"/>
      <c r="AY5" s="19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</row>
    <row r="6" spans="1:65" ht="16" x14ac:dyDescent="0.2">
      <c r="A6" s="80"/>
      <c r="B6" s="76"/>
      <c r="C6" s="76"/>
      <c r="L6" s="76"/>
      <c r="M6" s="76"/>
      <c r="N6" s="76"/>
      <c r="O6" s="76"/>
      <c r="P6" s="77"/>
      <c r="Q6" s="76"/>
      <c r="R6" s="76"/>
      <c r="S6" s="76"/>
      <c r="T6" s="76"/>
      <c r="U6" s="76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18"/>
      <c r="AZ6" s="18"/>
      <c r="BL6" s="18"/>
      <c r="BM6" s="18"/>
    </row>
    <row r="7" spans="1:65" x14ac:dyDescent="0.2">
      <c r="A7" s="81"/>
      <c r="B7" s="76"/>
      <c r="C7" s="76"/>
      <c r="Q7" s="76"/>
      <c r="R7" s="76"/>
      <c r="S7" s="76"/>
      <c r="T7" s="76"/>
      <c r="U7" s="76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18"/>
      <c r="AZ7" s="18"/>
      <c r="BL7" s="18"/>
      <c r="BM7" s="18"/>
    </row>
    <row r="8" spans="1:65" x14ac:dyDescent="0.2">
      <c r="A8" s="78"/>
      <c r="B8" s="76"/>
      <c r="C8" s="76"/>
      <c r="Q8" s="76"/>
      <c r="R8" s="76"/>
      <c r="S8" s="76"/>
      <c r="T8" s="76"/>
      <c r="U8" s="76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18"/>
      <c r="AZ8" s="18"/>
      <c r="BL8" s="18"/>
      <c r="BM8" s="18"/>
    </row>
    <row r="9" spans="1:65" ht="25" customHeight="1" x14ac:dyDescent="0.2">
      <c r="A9" s="76"/>
      <c r="B9" s="76"/>
      <c r="C9" s="76"/>
      <c r="D9" s="300" t="s">
        <v>67</v>
      </c>
      <c r="E9" s="300"/>
      <c r="F9" s="300"/>
      <c r="G9" s="300"/>
      <c r="H9" s="300"/>
      <c r="I9" s="300"/>
      <c r="J9" s="300"/>
      <c r="K9" s="300"/>
      <c r="L9" s="300"/>
      <c r="M9" s="130"/>
      <c r="N9" s="300" t="s">
        <v>35</v>
      </c>
      <c r="O9" s="300"/>
      <c r="P9" s="300"/>
      <c r="Q9" s="300"/>
      <c r="R9" s="300"/>
      <c r="S9" s="300"/>
      <c r="T9" s="300"/>
      <c r="U9" s="165"/>
      <c r="V9" s="304" t="s">
        <v>66</v>
      </c>
      <c r="W9" s="304"/>
      <c r="X9" s="304"/>
      <c r="Y9" s="304"/>
      <c r="Z9" s="18"/>
      <c r="AA9" s="304" t="s">
        <v>64</v>
      </c>
      <c r="AB9" s="304"/>
      <c r="AC9" s="304"/>
      <c r="AD9" s="18"/>
      <c r="AE9" s="18"/>
      <c r="AF9" s="18"/>
      <c r="AG9" s="18"/>
      <c r="AH9" s="18"/>
      <c r="AI9" s="18"/>
      <c r="AJ9" s="18"/>
      <c r="AK9" s="18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18"/>
      <c r="AZ9" s="18"/>
      <c r="BL9" s="18"/>
      <c r="BM9" s="18"/>
    </row>
    <row r="10" spans="1:65" ht="25" customHeight="1" x14ac:dyDescent="0.25">
      <c r="A10" s="76"/>
      <c r="B10" s="76"/>
      <c r="C10" s="76"/>
      <c r="D10" s="125" t="s">
        <v>22</v>
      </c>
      <c r="E10" s="125" t="s">
        <v>27</v>
      </c>
      <c r="F10" s="125" t="s">
        <v>18</v>
      </c>
      <c r="G10" s="125"/>
      <c r="H10" s="125"/>
      <c r="I10" s="125" t="s">
        <v>28</v>
      </c>
      <c r="J10" s="125" t="s">
        <v>30</v>
      </c>
      <c r="K10" s="125" t="s">
        <v>33</v>
      </c>
      <c r="L10" s="125" t="s">
        <v>31</v>
      </c>
      <c r="M10" s="126"/>
      <c r="N10" s="125" t="s">
        <v>40</v>
      </c>
      <c r="O10" s="125" t="s">
        <v>36</v>
      </c>
      <c r="P10" s="125" t="s">
        <v>39</v>
      </c>
      <c r="Q10" s="125" t="s">
        <v>37</v>
      </c>
      <c r="R10" s="125" t="s">
        <v>34</v>
      </c>
      <c r="S10" s="125" t="s">
        <v>57</v>
      </c>
      <c r="T10" s="125" t="s">
        <v>55</v>
      </c>
      <c r="U10" s="126"/>
      <c r="V10" s="125" t="s">
        <v>58</v>
      </c>
      <c r="W10" s="125" t="s">
        <v>60</v>
      </c>
      <c r="X10" s="125" t="s">
        <v>59</v>
      </c>
      <c r="Y10" s="125" t="s">
        <v>61</v>
      </c>
      <c r="Z10" s="18"/>
      <c r="AA10" s="125" t="s">
        <v>62</v>
      </c>
      <c r="AB10" s="125" t="s">
        <v>63</v>
      </c>
      <c r="AC10" s="125" t="s">
        <v>30</v>
      </c>
      <c r="AD10" s="205"/>
      <c r="AE10" s="18"/>
      <c r="AF10" s="18"/>
      <c r="AG10" s="18"/>
      <c r="AH10" s="18"/>
      <c r="AI10" s="18"/>
      <c r="AJ10" s="18"/>
      <c r="AK10" s="18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18"/>
      <c r="AZ10" s="18"/>
      <c r="BL10" s="18"/>
      <c r="BM10" s="18"/>
    </row>
    <row r="11" spans="1:65" ht="15" customHeight="1" x14ac:dyDescent="0.25">
      <c r="A11" s="76"/>
      <c r="B11" s="76"/>
      <c r="C11" s="76"/>
      <c r="D11" s="115" t="s">
        <v>5</v>
      </c>
      <c r="E11" s="187" t="e">
        <f>SUM(#REF!)</f>
        <v>#REF!</v>
      </c>
      <c r="F11" s="139" t="e">
        <f>#REF!</f>
        <v>#REF!</v>
      </c>
      <c r="G11" s="110"/>
      <c r="H11" s="110"/>
      <c r="I11" s="119" t="e">
        <f>#REF!</f>
        <v>#REF!</v>
      </c>
      <c r="J11" s="106"/>
      <c r="K11" s="109" t="e">
        <f>#REF!</f>
        <v>#REF!</v>
      </c>
      <c r="L11" s="151" t="e">
        <f>#REF!</f>
        <v>#REF!</v>
      </c>
      <c r="M11" s="127"/>
      <c r="N11" s="154">
        <f>O11*60%</f>
        <v>0</v>
      </c>
      <c r="O11" s="131"/>
      <c r="P11" s="157">
        <f>O11*40%</f>
        <v>0</v>
      </c>
      <c r="Q11" s="132"/>
      <c r="R11" s="133">
        <f>P11-Q11</f>
        <v>0</v>
      </c>
      <c r="S11" s="133"/>
      <c r="T11" s="148"/>
      <c r="U11" s="166"/>
      <c r="V11" s="194"/>
      <c r="W11" s="194">
        <f>V11-AA11</f>
        <v>0</v>
      </c>
      <c r="X11" s="195"/>
      <c r="Y11" s="195">
        <f>X11-AB11</f>
        <v>0</v>
      </c>
      <c r="Z11" s="18"/>
      <c r="AA11" s="196"/>
      <c r="AB11" s="196"/>
      <c r="AC11" s="197"/>
      <c r="AD11" s="203"/>
      <c r="AE11" s="18"/>
      <c r="AF11" s="18"/>
      <c r="AG11" s="18"/>
      <c r="AH11" s="18"/>
      <c r="AI11" s="18"/>
      <c r="AJ11" s="18"/>
      <c r="AK11" s="18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18"/>
      <c r="AZ11" s="18"/>
      <c r="BL11" s="18"/>
      <c r="BM11" s="18"/>
    </row>
    <row r="12" spans="1:65" ht="19" x14ac:dyDescent="0.25">
      <c r="A12" s="76"/>
      <c r="B12" s="76"/>
      <c r="C12" s="76"/>
      <c r="D12" s="116" t="s">
        <v>6</v>
      </c>
      <c r="E12" s="188" t="e">
        <f>SUM('2022'!#REF!)</f>
        <v>#REF!</v>
      </c>
      <c r="F12" s="140" t="e">
        <f>'2022'!#REF!</f>
        <v>#REF!</v>
      </c>
      <c r="G12" s="112"/>
      <c r="H12" s="112"/>
      <c r="I12" s="120" t="e">
        <f>'2022'!#REF!</f>
        <v>#REF!</v>
      </c>
      <c r="J12" s="107" t="e">
        <f>'2022'!#REF!</f>
        <v>#REF!</v>
      </c>
      <c r="K12" s="111" t="e">
        <f>'2022'!#REF!</f>
        <v>#REF!</v>
      </c>
      <c r="L12" s="152" t="e">
        <f>'2022'!#REF!</f>
        <v>#REF!</v>
      </c>
      <c r="M12" s="127"/>
      <c r="N12" s="155">
        <f>O12*60%</f>
        <v>0</v>
      </c>
      <c r="O12" s="134"/>
      <c r="P12" s="158">
        <f t="shared" ref="P12:P22" si="0">O12*40%</f>
        <v>0</v>
      </c>
      <c r="Q12" s="136"/>
      <c r="R12" s="136">
        <f t="shared" ref="R12:R22" si="1">P12-Q12</f>
        <v>0</v>
      </c>
      <c r="S12" s="136"/>
      <c r="T12" s="149"/>
      <c r="U12" s="166"/>
      <c r="V12" s="190"/>
      <c r="W12" s="194">
        <f t="shared" ref="W12:W22" si="2">V12-AA12</f>
        <v>0</v>
      </c>
      <c r="X12" s="190"/>
      <c r="Y12" s="195">
        <f t="shared" ref="Y12:Y22" si="3">X12-AB12</f>
        <v>0</v>
      </c>
      <c r="Z12" s="18"/>
      <c r="AA12" s="198"/>
      <c r="AB12" s="198"/>
      <c r="AC12" s="199"/>
      <c r="AD12" s="203"/>
      <c r="AE12" s="18"/>
      <c r="AF12" s="18"/>
      <c r="AG12" s="18"/>
      <c r="AH12" s="18"/>
      <c r="AI12" s="18"/>
      <c r="AJ12" s="18"/>
      <c r="AK12" s="18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18"/>
      <c r="AZ12" s="18"/>
      <c r="BL12" s="18"/>
      <c r="BM12" s="18"/>
    </row>
    <row r="13" spans="1:65" ht="19" x14ac:dyDescent="0.25">
      <c r="A13" s="76"/>
      <c r="B13" s="76"/>
      <c r="C13" s="76"/>
      <c r="D13" s="116" t="s">
        <v>7</v>
      </c>
      <c r="E13" s="188" t="e">
        <f>SUM(#REF!)</f>
        <v>#REF!</v>
      </c>
      <c r="F13" s="140" t="e">
        <f>#REF!</f>
        <v>#REF!</v>
      </c>
      <c r="G13" s="112"/>
      <c r="H13" s="112"/>
      <c r="I13" s="120" t="e">
        <f>#REF!</f>
        <v>#REF!</v>
      </c>
      <c r="J13" s="107" t="e">
        <f>#REF!</f>
        <v>#REF!</v>
      </c>
      <c r="K13" s="111" t="e">
        <f>#REF!</f>
        <v>#REF!</v>
      </c>
      <c r="L13" s="152" t="e">
        <f>#REF!</f>
        <v>#REF!</v>
      </c>
      <c r="M13" s="127"/>
      <c r="N13" s="156">
        <f>O13*60%</f>
        <v>0</v>
      </c>
      <c r="O13" s="135"/>
      <c r="P13" s="158">
        <f t="shared" si="0"/>
        <v>0</v>
      </c>
      <c r="Q13" s="136"/>
      <c r="R13" s="136">
        <f t="shared" si="1"/>
        <v>0</v>
      </c>
      <c r="S13" s="136"/>
      <c r="T13" s="149"/>
      <c r="U13" s="166"/>
      <c r="V13" s="190"/>
      <c r="W13" s="194">
        <f t="shared" si="2"/>
        <v>0</v>
      </c>
      <c r="X13" s="190"/>
      <c r="Y13" s="195">
        <f t="shared" si="3"/>
        <v>0</v>
      </c>
      <c r="Z13" s="18"/>
      <c r="AA13" s="200"/>
      <c r="AB13" s="198"/>
      <c r="AC13" s="199"/>
      <c r="AD13" s="203"/>
      <c r="AE13" s="18"/>
      <c r="AF13" s="18"/>
      <c r="AG13" s="18"/>
      <c r="AH13" s="18"/>
      <c r="AI13" s="18"/>
      <c r="AJ13" s="18"/>
      <c r="AK13" s="18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18"/>
      <c r="AZ13" s="18"/>
      <c r="BL13" s="18"/>
      <c r="BM13" s="18"/>
    </row>
    <row r="14" spans="1:65" ht="19" x14ac:dyDescent="0.25">
      <c r="A14" s="76"/>
      <c r="B14" s="76"/>
      <c r="C14" s="76"/>
      <c r="D14" s="116" t="s">
        <v>8</v>
      </c>
      <c r="E14" s="188" t="e">
        <f>SUM(#REF!)</f>
        <v>#REF!</v>
      </c>
      <c r="F14" s="140" t="e">
        <f>#REF!</f>
        <v>#REF!</v>
      </c>
      <c r="G14" s="112"/>
      <c r="H14" s="112"/>
      <c r="I14" s="120" t="e">
        <f>#REF!</f>
        <v>#REF!</v>
      </c>
      <c r="J14" s="107" t="e">
        <f>#REF!</f>
        <v>#REF!</v>
      </c>
      <c r="K14" s="111" t="e">
        <f>#REF!</f>
        <v>#REF!</v>
      </c>
      <c r="L14" s="152" t="e">
        <f>#REF!</f>
        <v>#REF!</v>
      </c>
      <c r="M14" s="127"/>
      <c r="N14" s="156">
        <f t="shared" ref="N14:N22" si="4">O14*60%</f>
        <v>0</v>
      </c>
      <c r="O14" s="135"/>
      <c r="P14" s="158">
        <f t="shared" si="0"/>
        <v>0</v>
      </c>
      <c r="Q14" s="136"/>
      <c r="R14" s="136">
        <f t="shared" si="1"/>
        <v>0</v>
      </c>
      <c r="S14" s="136"/>
      <c r="T14" s="149"/>
      <c r="U14" s="166"/>
      <c r="V14" s="190"/>
      <c r="W14" s="194">
        <f t="shared" si="2"/>
        <v>0</v>
      </c>
      <c r="X14" s="190"/>
      <c r="Y14" s="195">
        <f t="shared" si="3"/>
        <v>0</v>
      </c>
      <c r="Z14" s="18"/>
      <c r="AA14" s="198"/>
      <c r="AB14" s="198"/>
      <c r="AC14" s="199"/>
      <c r="AD14" s="203"/>
      <c r="AE14" s="18"/>
      <c r="AF14" s="18"/>
      <c r="AG14" s="18"/>
      <c r="AH14" s="18"/>
      <c r="AI14" s="18"/>
      <c r="AJ14" s="18"/>
      <c r="AK14" s="18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18"/>
      <c r="AZ14" s="18"/>
      <c r="BL14" s="18"/>
      <c r="BM14" s="18"/>
    </row>
    <row r="15" spans="1:65" ht="19" x14ac:dyDescent="0.25">
      <c r="A15" s="76"/>
      <c r="B15" s="76"/>
      <c r="C15" s="76"/>
      <c r="D15" s="117" t="s">
        <v>9</v>
      </c>
      <c r="E15" s="188" t="e">
        <f>SUM(#REF!)</f>
        <v>#REF!</v>
      </c>
      <c r="F15" s="140" t="e">
        <f>#REF!</f>
        <v>#REF!</v>
      </c>
      <c r="G15" s="112"/>
      <c r="H15" s="112"/>
      <c r="I15" s="120" t="e">
        <f>#REF!</f>
        <v>#REF!</v>
      </c>
      <c r="J15" s="107" t="e">
        <f>#REF!</f>
        <v>#REF!</v>
      </c>
      <c r="K15" s="111" t="e">
        <f>#REF!</f>
        <v>#REF!</v>
      </c>
      <c r="L15" s="152" t="e">
        <f>#REF!</f>
        <v>#REF!</v>
      </c>
      <c r="M15" s="127"/>
      <c r="N15" s="156">
        <f t="shared" si="4"/>
        <v>0</v>
      </c>
      <c r="O15" s="135"/>
      <c r="P15" s="158">
        <f t="shared" si="0"/>
        <v>0</v>
      </c>
      <c r="Q15" s="136"/>
      <c r="R15" s="136">
        <f t="shared" si="1"/>
        <v>0</v>
      </c>
      <c r="S15" s="136"/>
      <c r="T15" s="149"/>
      <c r="U15" s="166"/>
      <c r="V15" s="190"/>
      <c r="W15" s="194">
        <f t="shared" si="2"/>
        <v>0</v>
      </c>
      <c r="X15" s="190"/>
      <c r="Y15" s="195">
        <f t="shared" si="3"/>
        <v>0</v>
      </c>
      <c r="Z15" s="18"/>
      <c r="AA15" s="198"/>
      <c r="AB15" s="198"/>
      <c r="AC15" s="199"/>
      <c r="AD15" s="203"/>
      <c r="AE15" s="18"/>
      <c r="AF15" s="18"/>
      <c r="AG15" s="18"/>
      <c r="AH15" s="18"/>
      <c r="AI15" s="18"/>
      <c r="AJ15" s="18"/>
      <c r="AK15" s="18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18"/>
      <c r="AZ15" s="18"/>
      <c r="BL15" s="18"/>
      <c r="BM15" s="18"/>
    </row>
    <row r="16" spans="1:65" ht="19" x14ac:dyDescent="0.25">
      <c r="A16" s="76"/>
      <c r="B16" s="76"/>
      <c r="C16" s="76"/>
      <c r="D16" s="117" t="s">
        <v>10</v>
      </c>
      <c r="E16" s="188" t="e">
        <f>SUM(#REF!)</f>
        <v>#REF!</v>
      </c>
      <c r="F16" s="140" t="e">
        <f>#REF!</f>
        <v>#REF!</v>
      </c>
      <c r="G16" s="112"/>
      <c r="H16" s="112"/>
      <c r="I16" s="120" t="e">
        <f>#REF!</f>
        <v>#REF!</v>
      </c>
      <c r="J16" s="107" t="e">
        <f>#REF!</f>
        <v>#REF!</v>
      </c>
      <c r="K16" s="111" t="e">
        <f>#REF!</f>
        <v>#REF!</v>
      </c>
      <c r="L16" s="152" t="e">
        <f>#REF!</f>
        <v>#REF!</v>
      </c>
      <c r="M16" s="127"/>
      <c r="N16" s="156">
        <f t="shared" si="4"/>
        <v>0</v>
      </c>
      <c r="O16" s="135"/>
      <c r="P16" s="158">
        <f t="shared" si="0"/>
        <v>0</v>
      </c>
      <c r="Q16" s="136"/>
      <c r="R16" s="136">
        <f t="shared" si="1"/>
        <v>0</v>
      </c>
      <c r="S16" s="136"/>
      <c r="T16" s="149"/>
      <c r="U16" s="166"/>
      <c r="V16" s="190"/>
      <c r="W16" s="194">
        <f t="shared" si="2"/>
        <v>0</v>
      </c>
      <c r="X16" s="190"/>
      <c r="Y16" s="195">
        <f t="shared" si="3"/>
        <v>0</v>
      </c>
      <c r="Z16" s="18"/>
      <c r="AA16" s="198"/>
      <c r="AB16" s="198"/>
      <c r="AC16" s="199"/>
      <c r="AD16" s="203"/>
      <c r="AE16" s="18"/>
      <c r="AF16" s="18"/>
      <c r="AG16" s="18"/>
      <c r="AH16" s="18"/>
      <c r="AI16" s="18"/>
      <c r="AJ16" s="18"/>
      <c r="AK16" s="18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18"/>
      <c r="AZ16" s="18"/>
      <c r="BL16" s="18"/>
      <c r="BM16" s="18"/>
    </row>
    <row r="17" spans="1:65" ht="19" x14ac:dyDescent="0.25">
      <c r="A17" s="76"/>
      <c r="B17" s="76"/>
      <c r="C17" s="76"/>
      <c r="D17" s="117" t="s">
        <v>11</v>
      </c>
      <c r="E17" s="188" t="e">
        <f>SUM(#REF!)</f>
        <v>#REF!</v>
      </c>
      <c r="F17" s="140" t="e">
        <f>#REF!</f>
        <v>#REF!</v>
      </c>
      <c r="G17" s="112"/>
      <c r="H17" s="112"/>
      <c r="I17" s="120" t="e">
        <f>#REF!</f>
        <v>#REF!</v>
      </c>
      <c r="J17" s="107" t="e">
        <f>#REF!</f>
        <v>#REF!</v>
      </c>
      <c r="K17" s="111" t="e">
        <f>#REF!</f>
        <v>#REF!</v>
      </c>
      <c r="L17" s="152" t="e">
        <f>#REF!</f>
        <v>#REF!</v>
      </c>
      <c r="M17" s="127"/>
      <c r="N17" s="156">
        <f t="shared" si="4"/>
        <v>0</v>
      </c>
      <c r="O17" s="135"/>
      <c r="P17" s="158">
        <f t="shared" si="0"/>
        <v>0</v>
      </c>
      <c r="Q17" s="136"/>
      <c r="R17" s="136">
        <f t="shared" si="1"/>
        <v>0</v>
      </c>
      <c r="S17" s="136"/>
      <c r="T17" s="149"/>
      <c r="U17" s="166"/>
      <c r="V17" s="190"/>
      <c r="W17" s="194">
        <f t="shared" si="2"/>
        <v>0</v>
      </c>
      <c r="X17" s="190"/>
      <c r="Y17" s="195">
        <f t="shared" si="3"/>
        <v>0</v>
      </c>
      <c r="Z17" s="18"/>
      <c r="AA17" s="198"/>
      <c r="AB17" s="198"/>
      <c r="AC17" s="199"/>
      <c r="AD17" s="203"/>
      <c r="AE17" s="18"/>
      <c r="AF17" s="18"/>
      <c r="AG17" s="18"/>
      <c r="AH17" s="18"/>
      <c r="AI17" s="18"/>
      <c r="AJ17" s="18"/>
      <c r="AK17" s="18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18"/>
      <c r="AZ17" s="18"/>
      <c r="BL17" s="18"/>
      <c r="BM17" s="18"/>
    </row>
    <row r="18" spans="1:65" ht="19" x14ac:dyDescent="0.25">
      <c r="D18" s="117" t="s">
        <v>12</v>
      </c>
      <c r="E18" s="188" t="e">
        <f>SUM(#REF!)</f>
        <v>#REF!</v>
      </c>
      <c r="F18" s="140" t="e">
        <f>#REF!</f>
        <v>#REF!</v>
      </c>
      <c r="G18" s="112"/>
      <c r="H18" s="112"/>
      <c r="I18" s="120" t="e">
        <f>#REF!</f>
        <v>#REF!</v>
      </c>
      <c r="J18" s="107" t="e">
        <f>#REF!</f>
        <v>#REF!</v>
      </c>
      <c r="K18" s="111" t="e">
        <f>#REF!</f>
        <v>#REF!</v>
      </c>
      <c r="L18" s="152" t="e">
        <f>#REF!</f>
        <v>#REF!</v>
      </c>
      <c r="M18" s="127"/>
      <c r="N18" s="156">
        <f t="shared" si="4"/>
        <v>0</v>
      </c>
      <c r="O18" s="135"/>
      <c r="P18" s="158">
        <f t="shared" si="0"/>
        <v>0</v>
      </c>
      <c r="Q18" s="136"/>
      <c r="R18" s="136">
        <f t="shared" si="1"/>
        <v>0</v>
      </c>
      <c r="S18" s="136" t="e">
        <f>#REF!</f>
        <v>#REF!</v>
      </c>
      <c r="T18" s="149"/>
      <c r="U18" s="166"/>
      <c r="V18" s="190"/>
      <c r="W18" s="195">
        <f t="shared" si="2"/>
        <v>0</v>
      </c>
      <c r="X18" s="190"/>
      <c r="Y18" s="195">
        <f t="shared" si="3"/>
        <v>0</v>
      </c>
      <c r="Z18" s="18"/>
      <c r="AA18" s="198"/>
      <c r="AB18" s="198"/>
      <c r="AC18" s="199"/>
      <c r="AD18" s="203"/>
      <c r="AE18" s="18"/>
      <c r="AF18" s="18"/>
      <c r="AG18" s="18"/>
      <c r="AH18" s="18"/>
      <c r="AI18" s="18"/>
      <c r="AJ18" s="18"/>
      <c r="AK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L18" s="18"/>
      <c r="BM18" s="18"/>
    </row>
    <row r="19" spans="1:65" ht="19" x14ac:dyDescent="0.25">
      <c r="D19" s="117" t="s">
        <v>13</v>
      </c>
      <c r="E19" s="188" t="e">
        <f>SUM(#REF!)</f>
        <v>#REF!</v>
      </c>
      <c r="F19" s="140" t="e">
        <f>#REF!</f>
        <v>#REF!</v>
      </c>
      <c r="G19" s="112"/>
      <c r="H19" s="112"/>
      <c r="I19" s="120" t="e">
        <f>#REF!</f>
        <v>#REF!</v>
      </c>
      <c r="J19" s="107" t="e">
        <f>#REF!</f>
        <v>#REF!</v>
      </c>
      <c r="K19" s="111" t="e">
        <f>#REF!</f>
        <v>#REF!</v>
      </c>
      <c r="L19" s="152" t="e">
        <f>#REF!</f>
        <v>#REF!</v>
      </c>
      <c r="M19" s="127"/>
      <c r="N19" s="156">
        <f t="shared" si="4"/>
        <v>0</v>
      </c>
      <c r="O19" s="135"/>
      <c r="P19" s="158">
        <f t="shared" si="0"/>
        <v>0</v>
      </c>
      <c r="Q19" s="136"/>
      <c r="R19" s="136">
        <f t="shared" si="1"/>
        <v>0</v>
      </c>
      <c r="S19" s="136" t="e">
        <f>#REF!</f>
        <v>#REF!</v>
      </c>
      <c r="T19" s="149"/>
      <c r="U19" s="166"/>
      <c r="V19" s="190"/>
      <c r="W19" s="194">
        <f t="shared" si="2"/>
        <v>0</v>
      </c>
      <c r="X19" s="190"/>
      <c r="Y19" s="195"/>
      <c r="Z19" s="18"/>
      <c r="AA19" s="198"/>
      <c r="AB19" s="198"/>
      <c r="AC19" s="199"/>
      <c r="AD19" s="203"/>
      <c r="AE19" s="18"/>
      <c r="AF19" s="18"/>
      <c r="AG19" s="18"/>
      <c r="AH19" s="18"/>
      <c r="AI19" s="18"/>
      <c r="AJ19" s="18"/>
      <c r="AK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L19" s="18"/>
      <c r="BM19" s="18"/>
    </row>
    <row r="20" spans="1:65" ht="19" x14ac:dyDescent="0.25">
      <c r="D20" s="117" t="s">
        <v>14</v>
      </c>
      <c r="E20" s="188" t="e">
        <f>SUM(#REF!)</f>
        <v>#REF!</v>
      </c>
      <c r="F20" s="140" t="e">
        <f>#REF!</f>
        <v>#REF!</v>
      </c>
      <c r="G20" s="112"/>
      <c r="H20" s="112"/>
      <c r="I20" s="120" t="e">
        <f>#REF!</f>
        <v>#REF!</v>
      </c>
      <c r="J20" s="107" t="e">
        <f>#REF!</f>
        <v>#REF!</v>
      </c>
      <c r="K20" s="111" t="e">
        <f>#REF!</f>
        <v>#REF!</v>
      </c>
      <c r="L20" s="152" t="e">
        <f>#REF!</f>
        <v>#REF!</v>
      </c>
      <c r="M20" s="127"/>
      <c r="N20" s="156">
        <f t="shared" si="4"/>
        <v>0</v>
      </c>
      <c r="O20" s="135"/>
      <c r="P20" s="158">
        <f t="shared" si="0"/>
        <v>0</v>
      </c>
      <c r="Q20" s="136"/>
      <c r="R20" s="136">
        <f t="shared" si="1"/>
        <v>0</v>
      </c>
      <c r="S20" s="136" t="e">
        <f>#REF!</f>
        <v>#REF!</v>
      </c>
      <c r="T20" s="149"/>
      <c r="U20" s="166"/>
      <c r="V20" s="190"/>
      <c r="W20" s="195">
        <f t="shared" si="2"/>
        <v>0</v>
      </c>
      <c r="X20" s="190"/>
      <c r="Y20" s="195">
        <f t="shared" si="3"/>
        <v>0</v>
      </c>
      <c r="Z20" s="18"/>
      <c r="AA20" s="198"/>
      <c r="AB20" s="198"/>
      <c r="AC20" s="199"/>
      <c r="AD20" s="203"/>
      <c r="AE20" s="18"/>
      <c r="AF20" s="18"/>
      <c r="AG20" s="18"/>
      <c r="AH20" s="18"/>
      <c r="AI20" s="18"/>
      <c r="AJ20" s="18"/>
      <c r="AK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L20" s="18"/>
      <c r="BM20" s="18"/>
    </row>
    <row r="21" spans="1:65" ht="19" x14ac:dyDescent="0.25">
      <c r="D21" s="117" t="s">
        <v>15</v>
      </c>
      <c r="E21" s="188" t="e">
        <f>SUM(#REF!)</f>
        <v>#REF!</v>
      </c>
      <c r="F21" s="140" t="e">
        <f>#REF!</f>
        <v>#REF!</v>
      </c>
      <c r="G21" s="112"/>
      <c r="H21" s="112"/>
      <c r="I21" s="120" t="e">
        <f>#REF!</f>
        <v>#REF!</v>
      </c>
      <c r="J21" s="107" t="e">
        <f>#REF!</f>
        <v>#REF!</v>
      </c>
      <c r="K21" s="111" t="e">
        <f>#REF!</f>
        <v>#REF!</v>
      </c>
      <c r="L21" s="152" t="e">
        <f>#REF!</f>
        <v>#REF!</v>
      </c>
      <c r="M21" s="127"/>
      <c r="N21" s="156">
        <f t="shared" si="4"/>
        <v>0</v>
      </c>
      <c r="O21" s="135"/>
      <c r="P21" s="158">
        <f t="shared" si="0"/>
        <v>0</v>
      </c>
      <c r="Q21" s="136"/>
      <c r="R21" s="136">
        <f t="shared" si="1"/>
        <v>0</v>
      </c>
      <c r="S21" s="136" t="e">
        <f>#REF!</f>
        <v>#REF!</v>
      </c>
      <c r="T21" s="149"/>
      <c r="U21" s="166"/>
      <c r="V21" s="190"/>
      <c r="W21" s="194">
        <f t="shared" si="2"/>
        <v>0</v>
      </c>
      <c r="X21" s="190"/>
      <c r="Y21" s="195">
        <f t="shared" si="3"/>
        <v>0</v>
      </c>
      <c r="Z21" s="18"/>
      <c r="AA21" s="198"/>
      <c r="AB21" s="198"/>
      <c r="AC21" s="199"/>
      <c r="AD21" s="203"/>
      <c r="AE21" s="18"/>
      <c r="AF21" s="18"/>
      <c r="AG21" s="18"/>
      <c r="AH21" s="18"/>
      <c r="AI21" s="18"/>
      <c r="AJ21" s="18"/>
      <c r="AK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L21" s="18"/>
      <c r="BM21" s="18"/>
    </row>
    <row r="22" spans="1:65" ht="19" x14ac:dyDescent="0.25">
      <c r="D22" s="118" t="s">
        <v>16</v>
      </c>
      <c r="E22" s="189" t="e">
        <f>SUM(#REF!)</f>
        <v>#REF!</v>
      </c>
      <c r="F22" s="141" t="e">
        <f>#REF!</f>
        <v>#REF!</v>
      </c>
      <c r="G22" s="114"/>
      <c r="H22" s="114"/>
      <c r="I22" s="121" t="e">
        <f>#REF!</f>
        <v>#REF!</v>
      </c>
      <c r="J22" s="108" t="e">
        <f>#REF!</f>
        <v>#REF!</v>
      </c>
      <c r="K22" s="113" t="e">
        <f>#REF!</f>
        <v>#REF!</v>
      </c>
      <c r="L22" s="153" t="e">
        <f>#REF!</f>
        <v>#REF!</v>
      </c>
      <c r="M22" s="127"/>
      <c r="N22" s="156">
        <f t="shared" si="4"/>
        <v>0</v>
      </c>
      <c r="O22" s="137"/>
      <c r="P22" s="158">
        <f t="shared" si="0"/>
        <v>0</v>
      </c>
      <c r="Q22" s="138"/>
      <c r="R22" s="136">
        <f t="shared" si="1"/>
        <v>0</v>
      </c>
      <c r="S22" s="138" t="e">
        <f>#REF!</f>
        <v>#REF!</v>
      </c>
      <c r="T22" s="149"/>
      <c r="U22" s="166"/>
      <c r="V22" s="191"/>
      <c r="W22" s="194">
        <f t="shared" si="2"/>
        <v>0</v>
      </c>
      <c r="X22" s="191"/>
      <c r="Y22" s="195">
        <f t="shared" si="3"/>
        <v>0</v>
      </c>
      <c r="Z22" s="18"/>
      <c r="AA22" s="200"/>
      <c r="AB22" s="201"/>
      <c r="AC22" s="204"/>
      <c r="AD22" s="203"/>
      <c r="AE22" s="18"/>
      <c r="AF22" s="18"/>
      <c r="AG22" s="18"/>
      <c r="AH22" s="18"/>
      <c r="AI22" s="18"/>
      <c r="AJ22" s="18"/>
      <c r="AK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L22" s="18"/>
      <c r="BM22" s="18"/>
    </row>
    <row r="23" spans="1:65" ht="19" x14ac:dyDescent="0.25">
      <c r="D23" s="82" t="e">
        <f>AVERAGEIF(F11:F22,"&gt;0")</f>
        <v>#DIV/0!</v>
      </c>
      <c r="E23" s="82" t="e">
        <f>SUM(E11:E22)</f>
        <v>#REF!</v>
      </c>
      <c r="F23" s="103" t="e">
        <f>SUM(F11:F22)</f>
        <v>#REF!</v>
      </c>
      <c r="G23" s="144"/>
      <c r="H23" s="144"/>
      <c r="I23" s="103" t="e">
        <f>SUM(I11:I22)</f>
        <v>#REF!</v>
      </c>
      <c r="J23" s="146" t="e">
        <f>SUM(J11:J22)</f>
        <v>#REF!</v>
      </c>
      <c r="K23" s="103" t="e">
        <f>SUM(K11:K22)</f>
        <v>#REF!</v>
      </c>
      <c r="L23" s="103" t="e">
        <f>SUM(L11:L22)</f>
        <v>#REF!</v>
      </c>
      <c r="M23" s="128"/>
      <c r="N23" s="103">
        <f>SUM(N11:N22)</f>
        <v>0</v>
      </c>
      <c r="O23" s="103">
        <f t="shared" ref="O23:Q23" si="5">SUM(O11:O22)</f>
        <v>0</v>
      </c>
      <c r="P23" s="103">
        <f t="shared" si="5"/>
        <v>0</v>
      </c>
      <c r="Q23" s="143">
        <f t="shared" si="5"/>
        <v>0</v>
      </c>
      <c r="R23" s="147">
        <f>SUM(R11:R22)</f>
        <v>0</v>
      </c>
      <c r="S23" s="143" t="e">
        <f>SUM(S11:S22)</f>
        <v>#REF!</v>
      </c>
      <c r="T23" s="143">
        <f>SUM(T11:T22)</f>
        <v>0</v>
      </c>
      <c r="U23" s="167"/>
      <c r="V23" s="192">
        <f>SUM(V11:V22)</f>
        <v>0</v>
      </c>
      <c r="W23" s="193">
        <f>SUM(W11:W22)</f>
        <v>0</v>
      </c>
      <c r="X23" s="192">
        <f>SUM(X11:X22)</f>
        <v>0</v>
      </c>
      <c r="Y23" s="193">
        <f>SUM(Y11:Y22)</f>
        <v>0</v>
      </c>
      <c r="Z23" s="18"/>
      <c r="AA23" s="202">
        <f>SUM(AA11:AA22)</f>
        <v>0</v>
      </c>
      <c r="AB23" s="202">
        <f>SUM(AB11:AB22)</f>
        <v>0</v>
      </c>
      <c r="AC23" s="206" t="e">
        <f>S23-T23</f>
        <v>#REF!</v>
      </c>
      <c r="AD23" s="202">
        <f>T23/2</f>
        <v>0</v>
      </c>
      <c r="AE23" s="18"/>
      <c r="AF23" s="18"/>
      <c r="AG23" s="18"/>
      <c r="AH23" s="18"/>
      <c r="AI23" s="18"/>
      <c r="AJ23" s="18"/>
      <c r="AK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L23" s="18"/>
      <c r="BM23" s="18"/>
    </row>
    <row r="24" spans="1:65" ht="19" x14ac:dyDescent="0.25">
      <c r="D24" s="145" t="s">
        <v>38</v>
      </c>
      <c r="E24" s="145" t="s">
        <v>27</v>
      </c>
      <c r="F24" s="105" t="s">
        <v>18</v>
      </c>
      <c r="G24" s="105"/>
      <c r="H24" s="105"/>
      <c r="I24" s="105" t="s">
        <v>28</v>
      </c>
      <c r="J24" s="105" t="s">
        <v>30</v>
      </c>
      <c r="K24" s="105" t="s">
        <v>33</v>
      </c>
      <c r="L24" s="105" t="s">
        <v>31</v>
      </c>
      <c r="M24" s="129"/>
      <c r="N24" s="150" t="s">
        <v>40</v>
      </c>
      <c r="O24" s="105" t="s">
        <v>31</v>
      </c>
      <c r="P24" s="104" t="s">
        <v>39</v>
      </c>
      <c r="Q24" s="104" t="s">
        <v>32</v>
      </c>
      <c r="R24" s="105" t="s">
        <v>34</v>
      </c>
      <c r="S24" s="105" t="s">
        <v>56</v>
      </c>
      <c r="T24" s="105" t="s">
        <v>55</v>
      </c>
      <c r="U24" s="168"/>
      <c r="V24" s="105" t="s">
        <v>58</v>
      </c>
      <c r="W24" s="105" t="s">
        <v>60</v>
      </c>
      <c r="X24" s="105" t="s">
        <v>59</v>
      </c>
      <c r="Y24" s="105" t="s">
        <v>61</v>
      </c>
      <c r="Z24" s="18"/>
      <c r="AA24" s="105" t="s">
        <v>62</v>
      </c>
      <c r="AB24" s="105" t="s">
        <v>63</v>
      </c>
      <c r="AC24" s="105" t="s">
        <v>30</v>
      </c>
      <c r="AD24" s="105" t="s">
        <v>65</v>
      </c>
      <c r="AE24" s="18"/>
      <c r="AF24" s="18"/>
      <c r="AG24" s="18"/>
      <c r="AH24" s="18"/>
      <c r="AI24" s="18"/>
      <c r="AJ24" s="18"/>
      <c r="AK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L24" s="18"/>
      <c r="BM24" s="18"/>
    </row>
    <row r="25" spans="1:65" x14ac:dyDescent="0.2">
      <c r="O25" s="18"/>
      <c r="P25" s="18"/>
      <c r="U25" s="13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L25" s="18"/>
      <c r="BM25" s="18"/>
    </row>
    <row r="26" spans="1:65" x14ac:dyDescent="0.2">
      <c r="O26" s="18"/>
      <c r="U26" s="13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L26" s="18"/>
      <c r="BM26" s="18"/>
    </row>
    <row r="27" spans="1:65" x14ac:dyDescent="0.2">
      <c r="O27" s="18"/>
      <c r="U27" s="13"/>
      <c r="V27" s="99"/>
      <c r="W27" s="99"/>
      <c r="X27" s="99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L27" s="18"/>
      <c r="BM27" s="18"/>
    </row>
    <row r="28" spans="1:65" x14ac:dyDescent="0.2">
      <c r="O28" s="18"/>
      <c r="P28" s="18"/>
      <c r="U28" s="13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</row>
    <row r="29" spans="1:65" x14ac:dyDescent="0.2">
      <c r="O29" s="18"/>
      <c r="P29" s="18"/>
      <c r="U29" s="13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</row>
    <row r="30" spans="1:65" x14ac:dyDescent="0.2">
      <c r="O30" s="18"/>
      <c r="P30" s="18"/>
      <c r="U30" s="13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</row>
    <row r="31" spans="1:65" ht="19" x14ac:dyDescent="0.2">
      <c r="D31" s="300" t="s">
        <v>68</v>
      </c>
      <c r="E31" s="300"/>
      <c r="F31" s="300"/>
      <c r="G31" s="300"/>
      <c r="H31" s="300"/>
      <c r="I31" s="300"/>
      <c r="J31" s="300"/>
      <c r="K31" s="300"/>
      <c r="L31" s="300"/>
      <c r="M31" s="130"/>
      <c r="N31" s="300" t="s">
        <v>35</v>
      </c>
      <c r="O31" s="300"/>
      <c r="P31" s="300"/>
      <c r="Q31" s="300"/>
      <c r="R31" s="300"/>
      <c r="S31" s="300"/>
      <c r="T31" s="300"/>
      <c r="U31" s="165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</row>
    <row r="32" spans="1:65" ht="19" x14ac:dyDescent="0.2">
      <c r="D32" s="125" t="s">
        <v>22</v>
      </c>
      <c r="E32" s="125" t="s">
        <v>27</v>
      </c>
      <c r="F32" s="125" t="s">
        <v>41</v>
      </c>
      <c r="G32" s="125"/>
      <c r="H32" s="125"/>
      <c r="I32" s="125" t="s">
        <v>28</v>
      </c>
      <c r="J32" s="125" t="s">
        <v>30</v>
      </c>
      <c r="K32" s="125" t="s">
        <v>33</v>
      </c>
      <c r="L32" s="125" t="s">
        <v>31</v>
      </c>
      <c r="M32" s="126"/>
      <c r="N32" s="125" t="s">
        <v>40</v>
      </c>
      <c r="O32" s="125" t="s">
        <v>36</v>
      </c>
      <c r="P32" s="125" t="s">
        <v>39</v>
      </c>
      <c r="Q32" s="125" t="s">
        <v>37</v>
      </c>
      <c r="R32" s="125" t="s">
        <v>34</v>
      </c>
      <c r="S32" s="125"/>
      <c r="T32" s="125"/>
      <c r="U32" s="126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</row>
    <row r="33" spans="4:37" ht="19" x14ac:dyDescent="0.2">
      <c r="D33" s="115" t="s">
        <v>5</v>
      </c>
      <c r="E33" s="183"/>
      <c r="F33" s="139">
        <f>COUNTA(#REF!)</f>
        <v>1</v>
      </c>
      <c r="G33" s="110"/>
      <c r="H33" s="110"/>
      <c r="I33" s="119" t="e">
        <f>#REF!</f>
        <v>#REF!</v>
      </c>
      <c r="J33" s="106" t="e">
        <f>#REF!</f>
        <v>#REF!</v>
      </c>
      <c r="K33" s="109" t="e">
        <f>#REF!</f>
        <v>#REF!</v>
      </c>
      <c r="L33" s="151" t="e">
        <f>#REF!</f>
        <v>#REF!</v>
      </c>
      <c r="M33" s="127"/>
      <c r="N33" s="154">
        <f>O33*60%</f>
        <v>0</v>
      </c>
      <c r="O33" s="131"/>
      <c r="P33" s="157">
        <f>O33*40%</f>
        <v>0</v>
      </c>
      <c r="Q33" s="132"/>
      <c r="R33" s="133">
        <f>P33-Q33</f>
        <v>0</v>
      </c>
      <c r="S33" s="133"/>
      <c r="T33" s="148"/>
      <c r="U33" s="166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</row>
    <row r="34" spans="4:37" ht="19" x14ac:dyDescent="0.2">
      <c r="D34" s="116" t="s">
        <v>6</v>
      </c>
      <c r="E34" s="184"/>
      <c r="F34" s="140">
        <f>COUNTA('2022'!#REF!)</f>
        <v>1</v>
      </c>
      <c r="G34" s="112"/>
      <c r="H34" s="112"/>
      <c r="I34" s="120" t="e">
        <f>'2022'!#REF!</f>
        <v>#REF!</v>
      </c>
      <c r="J34" s="107" t="e">
        <f>'2022'!#REF!</f>
        <v>#REF!</v>
      </c>
      <c r="K34" s="111" t="e">
        <f>'2022'!#REF!</f>
        <v>#REF!</v>
      </c>
      <c r="L34" s="152" t="e">
        <f>'2022'!#REF!</f>
        <v>#REF!</v>
      </c>
      <c r="M34" s="127"/>
      <c r="N34" s="155">
        <f>O34*60%</f>
        <v>0</v>
      </c>
      <c r="O34" s="134"/>
      <c r="P34" s="158">
        <f t="shared" ref="P34:P44" si="6">O34*40%</f>
        <v>0</v>
      </c>
      <c r="Q34" s="136"/>
      <c r="R34" s="136">
        <f t="shared" ref="R34:R44" si="7">P34-Q34</f>
        <v>0</v>
      </c>
      <c r="S34" s="136"/>
      <c r="T34" s="149"/>
      <c r="U34" s="166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</row>
    <row r="35" spans="4:37" ht="19" x14ac:dyDescent="0.2">
      <c r="D35" s="116" t="s">
        <v>7</v>
      </c>
      <c r="E35" s="184"/>
      <c r="F35" s="140">
        <f>COUNTA(#REF!)</f>
        <v>1</v>
      </c>
      <c r="G35" s="112"/>
      <c r="H35" s="112"/>
      <c r="I35" s="120" t="e">
        <f>#REF!</f>
        <v>#REF!</v>
      </c>
      <c r="J35" s="107" t="e">
        <f>#REF!</f>
        <v>#REF!</v>
      </c>
      <c r="K35" s="111" t="e">
        <f>#REF!</f>
        <v>#REF!</v>
      </c>
      <c r="L35" s="152" t="e">
        <f>#REF!</f>
        <v>#REF!</v>
      </c>
      <c r="M35" s="127"/>
      <c r="N35" s="156">
        <f>O35*60%</f>
        <v>0</v>
      </c>
      <c r="O35" s="135"/>
      <c r="P35" s="158">
        <f t="shared" si="6"/>
        <v>0</v>
      </c>
      <c r="Q35" s="136"/>
      <c r="R35" s="136">
        <f t="shared" si="7"/>
        <v>0</v>
      </c>
      <c r="S35" s="136"/>
      <c r="T35" s="149"/>
      <c r="U35" s="166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</row>
    <row r="36" spans="4:37" ht="19" x14ac:dyDescent="0.2">
      <c r="D36" s="116" t="s">
        <v>8</v>
      </c>
      <c r="E36" s="184"/>
      <c r="F36" s="140">
        <f>COUNTA(#REF!)</f>
        <v>1</v>
      </c>
      <c r="G36" s="112"/>
      <c r="H36" s="112"/>
      <c r="I36" s="120" t="e">
        <f>#REF!</f>
        <v>#REF!</v>
      </c>
      <c r="J36" s="107" t="e">
        <f>#REF!</f>
        <v>#REF!</v>
      </c>
      <c r="K36" s="111" t="e">
        <f>#REF!</f>
        <v>#REF!</v>
      </c>
      <c r="L36" s="152" t="e">
        <f>#REF!</f>
        <v>#REF!</v>
      </c>
      <c r="M36" s="127"/>
      <c r="N36" s="156">
        <f t="shared" ref="N36:N44" si="8">O36*60%</f>
        <v>0</v>
      </c>
      <c r="O36" s="135"/>
      <c r="P36" s="158">
        <f t="shared" si="6"/>
        <v>0</v>
      </c>
      <c r="Q36" s="136"/>
      <c r="R36" s="136">
        <f t="shared" si="7"/>
        <v>0</v>
      </c>
      <c r="S36" s="136"/>
      <c r="T36" s="149"/>
      <c r="U36" s="166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</row>
    <row r="37" spans="4:37" ht="19" x14ac:dyDescent="0.2">
      <c r="D37" s="117" t="s">
        <v>9</v>
      </c>
      <c r="E37" s="185"/>
      <c r="F37" s="140">
        <f>COUNTA(#REF!)</f>
        <v>1</v>
      </c>
      <c r="G37" s="112"/>
      <c r="H37" s="112"/>
      <c r="I37" s="120" t="e">
        <f>#REF!</f>
        <v>#REF!</v>
      </c>
      <c r="J37" s="107" t="e">
        <f>#REF!</f>
        <v>#REF!</v>
      </c>
      <c r="K37" s="111" t="e">
        <f>#REF!</f>
        <v>#REF!</v>
      </c>
      <c r="L37" s="152" t="e">
        <f>#REF!</f>
        <v>#REF!</v>
      </c>
      <c r="M37" s="127"/>
      <c r="N37" s="156">
        <f t="shared" si="8"/>
        <v>0</v>
      </c>
      <c r="O37" s="135"/>
      <c r="P37" s="158">
        <f t="shared" si="6"/>
        <v>0</v>
      </c>
      <c r="Q37" s="136"/>
      <c r="R37" s="136">
        <f t="shared" si="7"/>
        <v>0</v>
      </c>
      <c r="S37" s="136"/>
      <c r="T37" s="149"/>
      <c r="U37" s="166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</row>
    <row r="38" spans="4:37" ht="19" x14ac:dyDescent="0.2">
      <c r="D38" s="117" t="s">
        <v>10</v>
      </c>
      <c r="E38" s="185"/>
      <c r="F38" s="140">
        <f>COUNTA(#REF!)</f>
        <v>1</v>
      </c>
      <c r="G38" s="112"/>
      <c r="H38" s="112"/>
      <c r="I38" s="120" t="e">
        <f>#REF!</f>
        <v>#REF!</v>
      </c>
      <c r="J38" s="107" t="e">
        <f>#REF!</f>
        <v>#REF!</v>
      </c>
      <c r="K38" s="111" t="e">
        <f>#REF!</f>
        <v>#REF!</v>
      </c>
      <c r="L38" s="152" t="e">
        <f>#REF!</f>
        <v>#REF!</v>
      </c>
      <c r="M38" s="127"/>
      <c r="N38" s="156">
        <f t="shared" si="8"/>
        <v>0</v>
      </c>
      <c r="O38" s="135"/>
      <c r="P38" s="158">
        <f t="shared" si="6"/>
        <v>0</v>
      </c>
      <c r="Q38" s="136"/>
      <c r="R38" s="136">
        <f t="shared" si="7"/>
        <v>0</v>
      </c>
      <c r="S38" s="136"/>
      <c r="T38" s="149"/>
      <c r="U38" s="166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</row>
    <row r="39" spans="4:37" ht="19" x14ac:dyDescent="0.2">
      <c r="D39" s="117" t="s">
        <v>11</v>
      </c>
      <c r="E39" s="185"/>
      <c r="F39" s="140">
        <f>COUNTA(#REF!)</f>
        <v>1</v>
      </c>
      <c r="G39" s="112"/>
      <c r="H39" s="112"/>
      <c r="I39" s="120" t="e">
        <f>#REF!</f>
        <v>#REF!</v>
      </c>
      <c r="J39" s="107" t="e">
        <f>#REF!</f>
        <v>#REF!</v>
      </c>
      <c r="K39" s="111" t="e">
        <f>#REF!</f>
        <v>#REF!</v>
      </c>
      <c r="L39" s="152" t="e">
        <f>#REF!</f>
        <v>#REF!</v>
      </c>
      <c r="M39" s="127"/>
      <c r="N39" s="156">
        <f t="shared" si="8"/>
        <v>0</v>
      </c>
      <c r="O39" s="135"/>
      <c r="P39" s="158">
        <f t="shared" si="6"/>
        <v>0</v>
      </c>
      <c r="Q39" s="136"/>
      <c r="R39" s="136">
        <f t="shared" si="7"/>
        <v>0</v>
      </c>
      <c r="S39" s="136"/>
      <c r="T39" s="149"/>
      <c r="U39" s="166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</row>
    <row r="40" spans="4:37" ht="19" x14ac:dyDescent="0.2">
      <c r="D40" s="117" t="s">
        <v>12</v>
      </c>
      <c r="E40" s="185"/>
      <c r="F40" s="140">
        <f>COUNTA(#REF!)</f>
        <v>1</v>
      </c>
      <c r="G40" s="112"/>
      <c r="H40" s="112"/>
      <c r="I40" s="120" t="e">
        <f>#REF!</f>
        <v>#REF!</v>
      </c>
      <c r="J40" s="107" t="e">
        <f>#REF!</f>
        <v>#REF!</v>
      </c>
      <c r="K40" s="111" t="e">
        <f>#REF!</f>
        <v>#REF!</v>
      </c>
      <c r="L40" s="152" t="e">
        <f>#REF!</f>
        <v>#REF!</v>
      </c>
      <c r="M40" s="127"/>
      <c r="N40" s="156">
        <f t="shared" si="8"/>
        <v>0</v>
      </c>
      <c r="O40" s="135"/>
      <c r="P40" s="158">
        <f t="shared" si="6"/>
        <v>0</v>
      </c>
      <c r="Q40" s="136"/>
      <c r="R40" s="136">
        <f t="shared" si="7"/>
        <v>0</v>
      </c>
      <c r="S40" s="136"/>
      <c r="T40" s="149"/>
      <c r="U40" s="166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</row>
    <row r="41" spans="4:37" ht="19" x14ac:dyDescent="0.2">
      <c r="D41" s="117" t="s">
        <v>13</v>
      </c>
      <c r="E41" s="185"/>
      <c r="F41" s="140">
        <f>COUNTA(#REF!)</f>
        <v>1</v>
      </c>
      <c r="G41" s="112"/>
      <c r="H41" s="112"/>
      <c r="I41" s="120" t="e">
        <f>#REF!</f>
        <v>#REF!</v>
      </c>
      <c r="J41" s="107" t="e">
        <f>#REF!</f>
        <v>#REF!</v>
      </c>
      <c r="K41" s="111" t="e">
        <f>#REF!</f>
        <v>#REF!</v>
      </c>
      <c r="L41" s="152" t="e">
        <f>#REF!</f>
        <v>#REF!</v>
      </c>
      <c r="M41" s="127"/>
      <c r="N41" s="156">
        <f t="shared" si="8"/>
        <v>0</v>
      </c>
      <c r="O41" s="135"/>
      <c r="P41" s="158">
        <f t="shared" si="6"/>
        <v>0</v>
      </c>
      <c r="Q41" s="136"/>
      <c r="R41" s="136">
        <f t="shared" si="7"/>
        <v>0</v>
      </c>
      <c r="S41" s="136"/>
      <c r="T41" s="149"/>
      <c r="U41" s="166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</row>
    <row r="42" spans="4:37" ht="19" x14ac:dyDescent="0.2">
      <c r="D42" s="117" t="s">
        <v>14</v>
      </c>
      <c r="E42" s="185"/>
      <c r="F42" s="140">
        <f>COUNTA(#REF!)</f>
        <v>1</v>
      </c>
      <c r="G42" s="112"/>
      <c r="H42" s="112"/>
      <c r="I42" s="120" t="e">
        <f>#REF!</f>
        <v>#REF!</v>
      </c>
      <c r="J42" s="107" t="e">
        <f>#REF!</f>
        <v>#REF!</v>
      </c>
      <c r="K42" s="111" t="e">
        <f>#REF!</f>
        <v>#REF!</v>
      </c>
      <c r="L42" s="152" t="e">
        <f>#REF!</f>
        <v>#REF!</v>
      </c>
      <c r="M42" s="127"/>
      <c r="N42" s="156">
        <f t="shared" si="8"/>
        <v>0</v>
      </c>
      <c r="O42" s="135"/>
      <c r="P42" s="158">
        <f t="shared" si="6"/>
        <v>0</v>
      </c>
      <c r="Q42" s="136"/>
      <c r="R42" s="136">
        <f t="shared" si="7"/>
        <v>0</v>
      </c>
      <c r="S42" s="136"/>
      <c r="T42" s="149"/>
      <c r="U42" s="166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</row>
    <row r="43" spans="4:37" ht="19" x14ac:dyDescent="0.2">
      <c r="D43" s="117" t="s">
        <v>15</v>
      </c>
      <c r="E43" s="185"/>
      <c r="F43" s="140">
        <f>COUNTA(#REF!)</f>
        <v>1</v>
      </c>
      <c r="G43" s="112"/>
      <c r="H43" s="112"/>
      <c r="I43" s="120" t="e">
        <f>#REF!</f>
        <v>#REF!</v>
      </c>
      <c r="J43" s="107" t="e">
        <f>#REF!</f>
        <v>#REF!</v>
      </c>
      <c r="K43" s="111" t="e">
        <f>#REF!</f>
        <v>#REF!</v>
      </c>
      <c r="L43" s="152" t="e">
        <f>#REF!</f>
        <v>#REF!</v>
      </c>
      <c r="M43" s="127"/>
      <c r="N43" s="156">
        <f t="shared" si="8"/>
        <v>0</v>
      </c>
      <c r="O43" s="135"/>
      <c r="P43" s="158">
        <f t="shared" si="6"/>
        <v>0</v>
      </c>
      <c r="Q43" s="136"/>
      <c r="R43" s="136">
        <f t="shared" si="7"/>
        <v>0</v>
      </c>
      <c r="S43" s="136"/>
      <c r="T43" s="149"/>
      <c r="U43" s="166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</row>
    <row r="44" spans="4:37" ht="19" x14ac:dyDescent="0.2">
      <c r="D44" s="118" t="s">
        <v>16</v>
      </c>
      <c r="E44" s="186"/>
      <c r="F44" s="140">
        <f>COUNTA(#REF!)</f>
        <v>1</v>
      </c>
      <c r="G44" s="114"/>
      <c r="H44" s="114"/>
      <c r="I44" s="121" t="e">
        <f>#REF!</f>
        <v>#REF!</v>
      </c>
      <c r="J44" s="108" t="e">
        <f>#REF!</f>
        <v>#REF!</v>
      </c>
      <c r="K44" s="113" t="e">
        <f>#REF!</f>
        <v>#REF!</v>
      </c>
      <c r="L44" s="153" t="e">
        <f>#REF!</f>
        <v>#REF!</v>
      </c>
      <c r="M44" s="127"/>
      <c r="N44" s="156">
        <f t="shared" si="8"/>
        <v>0</v>
      </c>
      <c r="O44" s="137"/>
      <c r="P44" s="158">
        <f t="shared" si="6"/>
        <v>0</v>
      </c>
      <c r="Q44" s="138"/>
      <c r="R44" s="136">
        <f t="shared" si="7"/>
        <v>0</v>
      </c>
      <c r="S44" s="138"/>
      <c r="T44" s="149"/>
      <c r="U44" s="166"/>
      <c r="V44" s="18"/>
      <c r="W44" s="242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</row>
    <row r="45" spans="4:37" ht="19" x14ac:dyDescent="0.25">
      <c r="D45" s="82">
        <f>AVERAGEIF(F33:F44,"&gt;0")</f>
        <v>1</v>
      </c>
      <c r="E45" s="82"/>
      <c r="F45" s="103">
        <f>SUM(F33:F44)</f>
        <v>12</v>
      </c>
      <c r="G45" s="144"/>
      <c r="H45" s="144"/>
      <c r="I45" s="103" t="e">
        <f>SUM(I33:I44)</f>
        <v>#REF!</v>
      </c>
      <c r="J45" s="146" t="e">
        <f>SUM(J33:J44)</f>
        <v>#REF!</v>
      </c>
      <c r="K45" s="103" t="e">
        <f>SUM(K33:K44)</f>
        <v>#REF!</v>
      </c>
      <c r="L45" s="103" t="e">
        <f>SUM(L33:L44)</f>
        <v>#REF!</v>
      </c>
      <c r="M45" s="128"/>
      <c r="N45" s="103">
        <f>SUM(N33:N44)</f>
        <v>0</v>
      </c>
      <c r="O45" s="103">
        <f t="shared" ref="O45:R45" si="9">SUM(O33:O44)</f>
        <v>0</v>
      </c>
      <c r="P45" s="103">
        <f t="shared" si="9"/>
        <v>0</v>
      </c>
      <c r="Q45" s="143">
        <f t="shared" si="9"/>
        <v>0</v>
      </c>
      <c r="R45" s="147">
        <f t="shared" si="9"/>
        <v>0</v>
      </c>
      <c r="S45" s="143"/>
      <c r="T45" s="143"/>
      <c r="U45" s="167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</row>
    <row r="46" spans="4:37" ht="19" x14ac:dyDescent="0.25">
      <c r="D46" s="145" t="s">
        <v>38</v>
      </c>
      <c r="E46" s="145" t="s">
        <v>54</v>
      </c>
      <c r="F46" s="105" t="s">
        <v>41</v>
      </c>
      <c r="G46" s="105"/>
      <c r="H46" s="105"/>
      <c r="I46" s="105" t="s">
        <v>28</v>
      </c>
      <c r="J46" s="105" t="s">
        <v>30</v>
      </c>
      <c r="K46" s="105" t="s">
        <v>33</v>
      </c>
      <c r="L46" s="105" t="s">
        <v>31</v>
      </c>
      <c r="M46" s="129"/>
      <c r="N46" s="150" t="s">
        <v>40</v>
      </c>
      <c r="O46" s="105" t="s">
        <v>31</v>
      </c>
      <c r="P46" s="104" t="s">
        <v>39</v>
      </c>
      <c r="Q46" s="104" t="s">
        <v>32</v>
      </c>
      <c r="R46" s="105" t="s">
        <v>34</v>
      </c>
      <c r="S46" s="105"/>
      <c r="T46" s="105"/>
      <c r="U46" s="168"/>
      <c r="V46" s="18"/>
      <c r="W46" s="20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</row>
    <row r="47" spans="4:37" x14ac:dyDescent="0.2">
      <c r="O47" s="18"/>
      <c r="P47" s="18"/>
      <c r="U47" s="13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</row>
    <row r="48" spans="4:37" x14ac:dyDescent="0.2">
      <c r="O48" s="18"/>
      <c r="P48" s="18"/>
      <c r="U48" s="13"/>
      <c r="V48" s="18"/>
      <c r="W48" s="18"/>
      <c r="X48" s="175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</row>
    <row r="49" spans="4:37" x14ac:dyDescent="0.2">
      <c r="O49" s="18"/>
      <c r="P49" s="18"/>
      <c r="U49" s="13"/>
      <c r="V49" s="18"/>
      <c r="W49" s="18"/>
      <c r="X49" s="175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</row>
    <row r="50" spans="4:37" x14ac:dyDescent="0.2">
      <c r="O50" s="18"/>
      <c r="P50" s="18"/>
      <c r="U50" s="13"/>
      <c r="V50" s="18"/>
      <c r="W50" s="175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</row>
    <row r="51" spans="4:37" x14ac:dyDescent="0.2">
      <c r="O51" s="18"/>
      <c r="P51" s="18"/>
      <c r="U51" s="13"/>
      <c r="V51" s="18"/>
      <c r="W51" s="18"/>
      <c r="X51" s="18"/>
      <c r="Y51" s="18"/>
      <c r="Z51" s="18"/>
      <c r="AA51" s="18"/>
      <c r="AB51" s="18"/>
      <c r="AC51" s="175"/>
      <c r="AD51" s="18"/>
      <c r="AE51" s="18"/>
      <c r="AF51" s="18"/>
      <c r="AG51" s="18"/>
      <c r="AH51" s="18"/>
      <c r="AI51" s="18"/>
      <c r="AJ51" s="18"/>
      <c r="AK51" s="18"/>
    </row>
    <row r="52" spans="4:37" ht="16" thickBot="1" x14ac:dyDescent="0.25">
      <c r="O52" s="18"/>
      <c r="P52" s="18"/>
      <c r="U52" s="13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</row>
    <row r="53" spans="4:37" ht="20" thickBot="1" x14ac:dyDescent="0.3">
      <c r="D53" s="301" t="s">
        <v>69</v>
      </c>
      <c r="E53" s="302"/>
      <c r="F53" s="302"/>
      <c r="G53" s="302"/>
      <c r="H53" s="302"/>
      <c r="I53" s="302"/>
      <c r="J53" s="302"/>
      <c r="K53" s="302"/>
      <c r="L53" s="303"/>
      <c r="M53" s="130"/>
      <c r="N53" s="301" t="s">
        <v>42</v>
      </c>
      <c r="O53" s="302"/>
      <c r="P53" s="302"/>
      <c r="Q53" s="302"/>
      <c r="R53" s="302"/>
      <c r="S53" s="302"/>
      <c r="T53" s="303"/>
      <c r="U53" s="169"/>
      <c r="V53" s="296" t="s">
        <v>76</v>
      </c>
      <c r="W53" s="298"/>
      <c r="X53" s="298"/>
      <c r="Y53" s="297"/>
      <c r="Z53" s="18"/>
      <c r="AA53" s="296" t="s">
        <v>74</v>
      </c>
      <c r="AB53" s="298"/>
      <c r="AC53" s="297"/>
      <c r="AD53" s="296" t="s">
        <v>75</v>
      </c>
      <c r="AE53" s="297"/>
      <c r="AF53" s="18"/>
      <c r="AG53" s="18"/>
      <c r="AH53" s="18"/>
      <c r="AI53" s="18"/>
      <c r="AJ53" s="18"/>
      <c r="AK53" s="18"/>
    </row>
    <row r="54" spans="4:37" ht="28" customHeight="1" x14ac:dyDescent="0.25">
      <c r="D54" s="162" t="s">
        <v>22</v>
      </c>
      <c r="E54" s="162" t="s">
        <v>27</v>
      </c>
      <c r="F54" s="162" t="s">
        <v>18</v>
      </c>
      <c r="G54" s="162"/>
      <c r="H54" s="162"/>
      <c r="I54" s="162" t="s">
        <v>28</v>
      </c>
      <c r="J54" s="162" t="s">
        <v>30</v>
      </c>
      <c r="K54" s="162" t="s">
        <v>33</v>
      </c>
      <c r="L54" s="162" t="s">
        <v>31</v>
      </c>
      <c r="M54" s="126"/>
      <c r="N54" s="162" t="s">
        <v>40</v>
      </c>
      <c r="O54" s="162" t="s">
        <v>31</v>
      </c>
      <c r="P54" s="162" t="s">
        <v>39</v>
      </c>
      <c r="Q54" s="162" t="s">
        <v>37</v>
      </c>
      <c r="R54" s="162" t="s">
        <v>70</v>
      </c>
      <c r="S54" s="162"/>
      <c r="T54" s="163"/>
      <c r="U54" s="126"/>
      <c r="V54" s="178" t="s">
        <v>52</v>
      </c>
      <c r="W54" s="179" t="s">
        <v>43</v>
      </c>
      <c r="X54" s="180" t="s">
        <v>72</v>
      </c>
      <c r="Y54" s="180" t="s">
        <v>73</v>
      </c>
      <c r="Z54" s="173"/>
      <c r="AA54" s="181" t="s">
        <v>52</v>
      </c>
      <c r="AB54" s="181" t="s">
        <v>43</v>
      </c>
      <c r="AC54" s="179" t="s">
        <v>1</v>
      </c>
      <c r="AD54" s="239">
        <v>2020</v>
      </c>
      <c r="AE54" s="243">
        <v>2021</v>
      </c>
      <c r="AF54" s="207"/>
      <c r="AG54" s="18"/>
      <c r="AH54" s="18"/>
      <c r="AI54" s="18"/>
      <c r="AJ54" s="18"/>
      <c r="AK54" s="18"/>
    </row>
    <row r="55" spans="4:37" ht="19" x14ac:dyDescent="0.25">
      <c r="D55" s="115" t="s">
        <v>5</v>
      </c>
      <c r="E55" s="187" t="e">
        <f>E11+E33</f>
        <v>#REF!</v>
      </c>
      <c r="F55" s="139" t="e">
        <f>F11+F33</f>
        <v>#REF!</v>
      </c>
      <c r="G55" s="110"/>
      <c r="H55" s="110"/>
      <c r="I55" s="119" t="e">
        <f>I11+I33</f>
        <v>#REF!</v>
      </c>
      <c r="J55" s="106" t="e">
        <f>J11+J33</f>
        <v>#REF!</v>
      </c>
      <c r="K55" s="109" t="e">
        <f>K11+K33</f>
        <v>#REF!</v>
      </c>
      <c r="L55" s="151" t="e">
        <f>L11+L33</f>
        <v>#REF!</v>
      </c>
      <c r="M55" s="127"/>
      <c r="N55" s="154">
        <f>O55*60%</f>
        <v>675</v>
      </c>
      <c r="O55" s="160">
        <v>1125</v>
      </c>
      <c r="P55" s="157">
        <f>O55*40%</f>
        <v>450</v>
      </c>
      <c r="Q55" s="132">
        <f>Q11+Q33</f>
        <v>0</v>
      </c>
      <c r="R55" s="133">
        <f>R11+R33-157</f>
        <v>-157</v>
      </c>
      <c r="S55" s="133"/>
      <c r="T55" s="148"/>
      <c r="U55" s="177" t="s">
        <v>44</v>
      </c>
      <c r="V55" s="220"/>
      <c r="W55" s="161"/>
      <c r="X55" s="221"/>
      <c r="Y55" s="222"/>
      <c r="Z55" s="171"/>
      <c r="AA55" s="212">
        <v>5100</v>
      </c>
      <c r="AB55" s="131">
        <v>0</v>
      </c>
      <c r="AC55" s="230">
        <f>V55+W55-X55-Y55</f>
        <v>0</v>
      </c>
      <c r="AD55" s="238">
        <v>6000</v>
      </c>
      <c r="AE55" s="238">
        <f>AD55+AA55+AB55</f>
        <v>11100</v>
      </c>
      <c r="AF55" s="211"/>
      <c r="AG55" s="18"/>
      <c r="AH55" s="18"/>
      <c r="AI55" s="18"/>
      <c r="AJ55" s="18"/>
      <c r="AK55" s="18"/>
    </row>
    <row r="56" spans="4:37" ht="19" x14ac:dyDescent="0.25">
      <c r="D56" s="116" t="s">
        <v>6</v>
      </c>
      <c r="E56" s="187" t="e">
        <f t="shared" ref="E56:E66" si="10">E12+E34</f>
        <v>#REF!</v>
      </c>
      <c r="F56" s="139" t="e">
        <f t="shared" ref="F56:F66" si="11">F12+F34</f>
        <v>#REF!</v>
      </c>
      <c r="G56" s="112"/>
      <c r="H56" s="112"/>
      <c r="I56" s="119" t="e">
        <f t="shared" ref="I56:L66" si="12">I12+I34</f>
        <v>#REF!</v>
      </c>
      <c r="J56" s="106" t="e">
        <f t="shared" si="12"/>
        <v>#REF!</v>
      </c>
      <c r="K56" s="109" t="e">
        <f t="shared" si="12"/>
        <v>#REF!</v>
      </c>
      <c r="L56" s="151" t="e">
        <f t="shared" si="12"/>
        <v>#REF!</v>
      </c>
      <c r="M56" s="127"/>
      <c r="N56" s="155">
        <f>O56*60%</f>
        <v>0</v>
      </c>
      <c r="O56" s="134"/>
      <c r="P56" s="158">
        <f t="shared" ref="P56:P66" si="13">O56*40%</f>
        <v>0</v>
      </c>
      <c r="Q56" s="132">
        <f t="shared" ref="Q56:R66" si="14">Q12+Q34</f>
        <v>0</v>
      </c>
      <c r="R56" s="136">
        <f>R12+R34</f>
        <v>0</v>
      </c>
      <c r="S56" s="133"/>
      <c r="T56" s="149"/>
      <c r="U56" s="177" t="s">
        <v>45</v>
      </c>
      <c r="V56" s="223">
        <v>400</v>
      </c>
      <c r="W56" s="161">
        <v>1150</v>
      </c>
      <c r="X56" s="134">
        <v>100</v>
      </c>
      <c r="Y56" s="224">
        <v>200</v>
      </c>
      <c r="Z56" s="171"/>
      <c r="AA56" s="213">
        <f>AA55+V56</f>
        <v>5500</v>
      </c>
      <c r="AB56" s="214">
        <f>AB55+W56</f>
        <v>1150</v>
      </c>
      <c r="AC56" s="231">
        <f>AA56+AB56</f>
        <v>6650</v>
      </c>
      <c r="AD56" s="236"/>
      <c r="AE56" s="236">
        <f>AD55+AA56+AB56</f>
        <v>12650</v>
      </c>
      <c r="AF56" s="211"/>
      <c r="AG56" s="18"/>
      <c r="AH56" s="18"/>
      <c r="AI56" s="18"/>
      <c r="AJ56" s="18"/>
      <c r="AK56" s="18"/>
    </row>
    <row r="57" spans="4:37" ht="19" x14ac:dyDescent="0.25">
      <c r="D57" s="116" t="s">
        <v>7</v>
      </c>
      <c r="E57" s="187" t="e">
        <f t="shared" si="10"/>
        <v>#REF!</v>
      </c>
      <c r="F57" s="139" t="e">
        <f t="shared" si="11"/>
        <v>#REF!</v>
      </c>
      <c r="G57" s="112"/>
      <c r="H57" s="112"/>
      <c r="I57" s="119" t="e">
        <f t="shared" si="12"/>
        <v>#REF!</v>
      </c>
      <c r="J57" s="106" t="e">
        <f t="shared" si="12"/>
        <v>#REF!</v>
      </c>
      <c r="K57" s="109" t="e">
        <f t="shared" si="12"/>
        <v>#REF!</v>
      </c>
      <c r="L57" s="151" t="e">
        <f t="shared" si="12"/>
        <v>#REF!</v>
      </c>
      <c r="M57" s="127"/>
      <c r="N57" s="155">
        <f>O57*60%</f>
        <v>0</v>
      </c>
      <c r="O57" s="134">
        <f t="shared" ref="O57:O66" si="15">O13+O35</f>
        <v>0</v>
      </c>
      <c r="P57" s="158">
        <f t="shared" si="13"/>
        <v>0</v>
      </c>
      <c r="Q57" s="132">
        <f t="shared" si="14"/>
        <v>0</v>
      </c>
      <c r="R57" s="136">
        <f>R13+R35</f>
        <v>0</v>
      </c>
      <c r="S57" s="133"/>
      <c r="T57" s="149"/>
      <c r="U57" s="177" t="s">
        <v>46</v>
      </c>
      <c r="V57" s="215"/>
      <c r="W57" s="134">
        <v>0</v>
      </c>
      <c r="X57" s="134"/>
      <c r="Y57" s="225">
        <v>550</v>
      </c>
      <c r="Z57" s="171"/>
      <c r="AA57" s="213">
        <f>AA56+V57</f>
        <v>5500</v>
      </c>
      <c r="AB57" s="214">
        <f>AB56-Y57</f>
        <v>600</v>
      </c>
      <c r="AC57" s="231">
        <f>AA57+AB57</f>
        <v>6100</v>
      </c>
      <c r="AD57" s="236"/>
      <c r="AE57" s="236">
        <f>AD55+AA56+AB57</f>
        <v>12100</v>
      </c>
      <c r="AF57" s="211"/>
      <c r="AG57" s="18"/>
      <c r="AH57" s="18"/>
      <c r="AI57" s="18"/>
      <c r="AJ57" s="18"/>
      <c r="AK57" s="18"/>
    </row>
    <row r="58" spans="4:37" ht="19" x14ac:dyDescent="0.25">
      <c r="D58" s="116" t="s">
        <v>8</v>
      </c>
      <c r="E58" s="187" t="e">
        <f t="shared" si="10"/>
        <v>#REF!</v>
      </c>
      <c r="F58" s="139" t="e">
        <f t="shared" si="11"/>
        <v>#REF!</v>
      </c>
      <c r="G58" s="112"/>
      <c r="H58" s="112"/>
      <c r="I58" s="119" t="e">
        <f t="shared" si="12"/>
        <v>#REF!</v>
      </c>
      <c r="J58" s="106" t="e">
        <f t="shared" si="12"/>
        <v>#REF!</v>
      </c>
      <c r="K58" s="109" t="e">
        <f t="shared" si="12"/>
        <v>#REF!</v>
      </c>
      <c r="L58" s="151" t="e">
        <f t="shared" si="12"/>
        <v>#REF!</v>
      </c>
      <c r="M58" s="127"/>
      <c r="N58" s="155">
        <f t="shared" ref="N58:N66" si="16">O58*60%</f>
        <v>0</v>
      </c>
      <c r="O58" s="134">
        <f t="shared" si="15"/>
        <v>0</v>
      </c>
      <c r="P58" s="158">
        <f t="shared" si="13"/>
        <v>0</v>
      </c>
      <c r="Q58" s="132">
        <f t="shared" si="14"/>
        <v>0</v>
      </c>
      <c r="R58" s="136">
        <f>R14+R36</f>
        <v>0</v>
      </c>
      <c r="S58" s="133"/>
      <c r="T58" s="149"/>
      <c r="U58" s="177" t="s">
        <v>47</v>
      </c>
      <c r="V58" s="215"/>
      <c r="W58" s="134"/>
      <c r="X58" s="134"/>
      <c r="Y58" s="225">
        <f t="shared" ref="Y58:Y66" si="17">V58+W58-X58</f>
        <v>0</v>
      </c>
      <c r="Z58" s="171"/>
      <c r="AA58" s="215"/>
      <c r="AB58" s="134"/>
      <c r="AC58" s="231">
        <f t="shared" ref="AC58:AC66" si="18">V58+W58-X58-Y58</f>
        <v>0</v>
      </c>
      <c r="AD58" s="236"/>
      <c r="AE58" s="236">
        <f t="shared" ref="AE58:AE66" si="19">AD58+AA58+AB58</f>
        <v>0</v>
      </c>
      <c r="AF58" s="211"/>
      <c r="AG58" s="176"/>
      <c r="AH58" s="18"/>
      <c r="AI58" s="18"/>
      <c r="AJ58" s="18"/>
      <c r="AK58" s="18"/>
    </row>
    <row r="59" spans="4:37" ht="19" x14ac:dyDescent="0.25">
      <c r="D59" s="117" t="s">
        <v>9</v>
      </c>
      <c r="E59" s="187" t="e">
        <f t="shared" si="10"/>
        <v>#REF!</v>
      </c>
      <c r="F59" s="139" t="e">
        <f t="shared" si="11"/>
        <v>#REF!</v>
      </c>
      <c r="G59" s="112"/>
      <c r="H59" s="112"/>
      <c r="I59" s="119" t="e">
        <f t="shared" si="12"/>
        <v>#REF!</v>
      </c>
      <c r="J59" s="106" t="e">
        <f t="shared" si="12"/>
        <v>#REF!</v>
      </c>
      <c r="K59" s="109" t="e">
        <f t="shared" si="12"/>
        <v>#REF!</v>
      </c>
      <c r="L59" s="151" t="e">
        <f t="shared" si="12"/>
        <v>#REF!</v>
      </c>
      <c r="M59" s="127"/>
      <c r="N59" s="155">
        <f t="shared" si="16"/>
        <v>0</v>
      </c>
      <c r="O59" s="134">
        <f t="shared" si="15"/>
        <v>0</v>
      </c>
      <c r="P59" s="158">
        <f t="shared" si="13"/>
        <v>0</v>
      </c>
      <c r="Q59" s="132">
        <f t="shared" si="14"/>
        <v>0</v>
      </c>
      <c r="R59" s="136">
        <f t="shared" si="14"/>
        <v>0</v>
      </c>
      <c r="S59" s="133"/>
      <c r="T59" s="149"/>
      <c r="U59" s="177" t="s">
        <v>46</v>
      </c>
      <c r="V59" s="215"/>
      <c r="W59" s="134"/>
      <c r="X59" s="134"/>
      <c r="Y59" s="225">
        <f t="shared" si="17"/>
        <v>0</v>
      </c>
      <c r="Z59" s="171"/>
      <c r="AA59" s="215"/>
      <c r="AB59" s="134"/>
      <c r="AC59" s="232">
        <f t="shared" si="18"/>
        <v>0</v>
      </c>
      <c r="AD59" s="236"/>
      <c r="AE59" s="236">
        <f t="shared" si="19"/>
        <v>0</v>
      </c>
      <c r="AF59" s="211"/>
      <c r="AG59" s="18"/>
      <c r="AH59" s="18"/>
      <c r="AI59" s="18"/>
      <c r="AJ59" s="18"/>
      <c r="AK59" s="18"/>
    </row>
    <row r="60" spans="4:37" ht="19" x14ac:dyDescent="0.25">
      <c r="D60" s="117" t="s">
        <v>10</v>
      </c>
      <c r="E60" s="187" t="e">
        <f t="shared" si="10"/>
        <v>#REF!</v>
      </c>
      <c r="F60" s="139" t="e">
        <f t="shared" si="11"/>
        <v>#REF!</v>
      </c>
      <c r="G60" s="112"/>
      <c r="H60" s="112"/>
      <c r="I60" s="119" t="e">
        <f t="shared" si="12"/>
        <v>#REF!</v>
      </c>
      <c r="J60" s="106" t="e">
        <f t="shared" si="12"/>
        <v>#REF!</v>
      </c>
      <c r="K60" s="109" t="e">
        <f t="shared" si="12"/>
        <v>#REF!</v>
      </c>
      <c r="L60" s="151" t="e">
        <f t="shared" si="12"/>
        <v>#REF!</v>
      </c>
      <c r="M60" s="127"/>
      <c r="N60" s="155">
        <f t="shared" si="16"/>
        <v>0</v>
      </c>
      <c r="O60" s="134">
        <f t="shared" si="15"/>
        <v>0</v>
      </c>
      <c r="P60" s="158">
        <f t="shared" si="13"/>
        <v>0</v>
      </c>
      <c r="Q60" s="132">
        <f t="shared" si="14"/>
        <v>0</v>
      </c>
      <c r="R60" s="136">
        <f t="shared" si="14"/>
        <v>0</v>
      </c>
      <c r="S60" s="133"/>
      <c r="T60" s="149"/>
      <c r="U60" s="177" t="s">
        <v>44</v>
      </c>
      <c r="V60" s="226"/>
      <c r="W60" s="134"/>
      <c r="X60" s="227"/>
      <c r="Y60" s="225">
        <f t="shared" si="17"/>
        <v>0</v>
      </c>
      <c r="Z60" s="171"/>
      <c r="AA60" s="215"/>
      <c r="AB60" s="134"/>
      <c r="AC60" s="233">
        <f t="shared" si="18"/>
        <v>0</v>
      </c>
      <c r="AD60" s="236"/>
      <c r="AE60" s="236">
        <f t="shared" si="19"/>
        <v>0</v>
      </c>
      <c r="AF60" s="211"/>
      <c r="AG60" s="18"/>
      <c r="AH60" s="18"/>
      <c r="AI60" s="18"/>
      <c r="AJ60" s="18"/>
      <c r="AK60" s="18"/>
    </row>
    <row r="61" spans="4:37" ht="19" customHeight="1" x14ac:dyDescent="0.25">
      <c r="D61" s="117" t="s">
        <v>11</v>
      </c>
      <c r="E61" s="187" t="e">
        <f t="shared" si="10"/>
        <v>#REF!</v>
      </c>
      <c r="F61" s="139" t="e">
        <f t="shared" si="11"/>
        <v>#REF!</v>
      </c>
      <c r="G61" s="112"/>
      <c r="H61" s="112"/>
      <c r="I61" s="119" t="e">
        <f t="shared" si="12"/>
        <v>#REF!</v>
      </c>
      <c r="J61" s="106" t="e">
        <f t="shared" si="12"/>
        <v>#REF!</v>
      </c>
      <c r="K61" s="109" t="e">
        <f t="shared" si="12"/>
        <v>#REF!</v>
      </c>
      <c r="L61" s="151" t="e">
        <f t="shared" si="12"/>
        <v>#REF!</v>
      </c>
      <c r="M61" s="127"/>
      <c r="N61" s="155">
        <f t="shared" si="16"/>
        <v>0</v>
      </c>
      <c r="O61" s="134">
        <f t="shared" si="15"/>
        <v>0</v>
      </c>
      <c r="P61" s="158">
        <f t="shared" si="13"/>
        <v>0</v>
      </c>
      <c r="Q61" s="132">
        <f t="shared" si="14"/>
        <v>0</v>
      </c>
      <c r="R61" s="136">
        <f t="shared" si="14"/>
        <v>0</v>
      </c>
      <c r="S61" s="133"/>
      <c r="T61" s="149"/>
      <c r="U61" s="177" t="s">
        <v>44</v>
      </c>
      <c r="V61" s="215"/>
      <c r="W61" s="134"/>
      <c r="X61" s="134"/>
      <c r="Y61" s="225">
        <f t="shared" si="17"/>
        <v>0</v>
      </c>
      <c r="Z61" s="171"/>
      <c r="AA61" s="215"/>
      <c r="AB61" s="134"/>
      <c r="AC61" s="231">
        <f t="shared" si="18"/>
        <v>0</v>
      </c>
      <c r="AD61" s="236"/>
      <c r="AE61" s="236">
        <f t="shared" si="19"/>
        <v>0</v>
      </c>
      <c r="AF61" s="211"/>
      <c r="AG61" s="18"/>
      <c r="AH61" s="18"/>
      <c r="AI61" s="18"/>
      <c r="AJ61" s="18"/>
      <c r="AK61" s="18"/>
    </row>
    <row r="62" spans="4:37" ht="19" x14ac:dyDescent="0.25">
      <c r="D62" s="117" t="s">
        <v>12</v>
      </c>
      <c r="E62" s="187" t="e">
        <f t="shared" si="10"/>
        <v>#REF!</v>
      </c>
      <c r="F62" s="139" t="e">
        <f t="shared" si="11"/>
        <v>#REF!</v>
      </c>
      <c r="G62" s="112"/>
      <c r="H62" s="112"/>
      <c r="I62" s="119" t="e">
        <f t="shared" si="12"/>
        <v>#REF!</v>
      </c>
      <c r="J62" s="106" t="e">
        <f t="shared" si="12"/>
        <v>#REF!</v>
      </c>
      <c r="K62" s="109" t="e">
        <f t="shared" si="12"/>
        <v>#REF!</v>
      </c>
      <c r="L62" s="151" t="e">
        <f t="shared" si="12"/>
        <v>#REF!</v>
      </c>
      <c r="M62" s="127"/>
      <c r="N62" s="155">
        <f t="shared" si="16"/>
        <v>0</v>
      </c>
      <c r="O62" s="134">
        <f t="shared" si="15"/>
        <v>0</v>
      </c>
      <c r="P62" s="158">
        <f t="shared" si="13"/>
        <v>0</v>
      </c>
      <c r="Q62" s="132">
        <f t="shared" si="14"/>
        <v>0</v>
      </c>
      <c r="R62" s="136">
        <f t="shared" si="14"/>
        <v>0</v>
      </c>
      <c r="S62" s="133"/>
      <c r="T62" s="149"/>
      <c r="U62" s="177" t="s">
        <v>47</v>
      </c>
      <c r="V62" s="215"/>
      <c r="W62" s="134"/>
      <c r="X62" s="134"/>
      <c r="Y62" s="225">
        <f t="shared" si="17"/>
        <v>0</v>
      </c>
      <c r="Z62" s="171"/>
      <c r="AA62" s="215"/>
      <c r="AB62" s="134"/>
      <c r="AC62" s="231">
        <f t="shared" si="18"/>
        <v>0</v>
      </c>
      <c r="AD62" s="236"/>
      <c r="AE62" s="236">
        <f t="shared" si="19"/>
        <v>0</v>
      </c>
      <c r="AF62" s="211"/>
      <c r="AG62" s="18"/>
      <c r="AH62" s="18"/>
      <c r="AI62" s="18"/>
      <c r="AJ62" s="18"/>
      <c r="AK62" s="18"/>
    </row>
    <row r="63" spans="4:37" ht="19" x14ac:dyDescent="0.25">
      <c r="D63" s="117" t="s">
        <v>13</v>
      </c>
      <c r="E63" s="187" t="e">
        <f t="shared" si="10"/>
        <v>#REF!</v>
      </c>
      <c r="F63" s="139" t="e">
        <f t="shared" si="11"/>
        <v>#REF!</v>
      </c>
      <c r="G63" s="112"/>
      <c r="H63" s="112"/>
      <c r="I63" s="119" t="e">
        <f t="shared" si="12"/>
        <v>#REF!</v>
      </c>
      <c r="J63" s="106" t="e">
        <f t="shared" si="12"/>
        <v>#REF!</v>
      </c>
      <c r="K63" s="109" t="e">
        <f t="shared" si="12"/>
        <v>#REF!</v>
      </c>
      <c r="L63" s="151" t="e">
        <f t="shared" si="12"/>
        <v>#REF!</v>
      </c>
      <c r="M63" s="127"/>
      <c r="N63" s="155">
        <f t="shared" si="16"/>
        <v>0</v>
      </c>
      <c r="O63" s="134">
        <f t="shared" si="15"/>
        <v>0</v>
      </c>
      <c r="P63" s="158">
        <f t="shared" si="13"/>
        <v>0</v>
      </c>
      <c r="Q63" s="132"/>
      <c r="R63" s="136">
        <f t="shared" si="14"/>
        <v>0</v>
      </c>
      <c r="S63" s="133"/>
      <c r="T63" s="149"/>
      <c r="U63" s="177" t="s">
        <v>48</v>
      </c>
      <c r="V63" s="215"/>
      <c r="W63" s="134"/>
      <c r="X63" s="134"/>
      <c r="Y63" s="225">
        <f t="shared" si="17"/>
        <v>0</v>
      </c>
      <c r="Z63" s="171"/>
      <c r="AA63" s="215"/>
      <c r="AB63" s="134"/>
      <c r="AC63" s="231">
        <f t="shared" si="18"/>
        <v>0</v>
      </c>
      <c r="AD63" s="236"/>
      <c r="AE63" s="236">
        <f t="shared" si="19"/>
        <v>0</v>
      </c>
      <c r="AF63" s="211"/>
      <c r="AG63" s="18"/>
      <c r="AH63" s="18"/>
      <c r="AI63" s="18"/>
      <c r="AJ63" s="18"/>
      <c r="AK63" s="18"/>
    </row>
    <row r="64" spans="4:37" ht="19" x14ac:dyDescent="0.25">
      <c r="D64" s="117" t="s">
        <v>14</v>
      </c>
      <c r="E64" s="187" t="e">
        <f t="shared" si="10"/>
        <v>#REF!</v>
      </c>
      <c r="F64" s="139" t="e">
        <f t="shared" si="11"/>
        <v>#REF!</v>
      </c>
      <c r="G64" s="112"/>
      <c r="H64" s="112"/>
      <c r="I64" s="119" t="e">
        <f t="shared" si="12"/>
        <v>#REF!</v>
      </c>
      <c r="J64" s="106" t="e">
        <f t="shared" si="12"/>
        <v>#REF!</v>
      </c>
      <c r="K64" s="109" t="e">
        <f t="shared" si="12"/>
        <v>#REF!</v>
      </c>
      <c r="L64" s="151" t="e">
        <f t="shared" si="12"/>
        <v>#REF!</v>
      </c>
      <c r="M64" s="127"/>
      <c r="N64" s="155">
        <f t="shared" si="16"/>
        <v>0</v>
      </c>
      <c r="O64" s="134">
        <f t="shared" si="15"/>
        <v>0</v>
      </c>
      <c r="P64" s="158">
        <f t="shared" si="13"/>
        <v>0</v>
      </c>
      <c r="Q64" s="132">
        <f t="shared" si="14"/>
        <v>0</v>
      </c>
      <c r="R64" s="136">
        <f t="shared" si="14"/>
        <v>0</v>
      </c>
      <c r="S64" s="133"/>
      <c r="T64" s="149"/>
      <c r="U64" s="177" t="s">
        <v>49</v>
      </c>
      <c r="V64" s="215"/>
      <c r="W64" s="134"/>
      <c r="X64" s="134"/>
      <c r="Y64" s="225"/>
      <c r="Z64" s="171"/>
      <c r="AA64" s="215"/>
      <c r="AB64" s="134"/>
      <c r="AC64" s="231">
        <f t="shared" si="18"/>
        <v>0</v>
      </c>
      <c r="AD64" s="236"/>
      <c r="AE64" s="236">
        <f t="shared" si="19"/>
        <v>0</v>
      </c>
      <c r="AF64" s="211"/>
      <c r="AG64" s="18"/>
      <c r="AH64" s="18"/>
      <c r="AI64" s="18"/>
      <c r="AJ64" s="18"/>
      <c r="AK64" s="18"/>
    </row>
    <row r="65" spans="4:110" ht="19" x14ac:dyDescent="0.25">
      <c r="D65" s="117" t="s">
        <v>15</v>
      </c>
      <c r="E65" s="187" t="e">
        <f t="shared" si="10"/>
        <v>#REF!</v>
      </c>
      <c r="F65" s="139" t="e">
        <f t="shared" si="11"/>
        <v>#REF!</v>
      </c>
      <c r="G65" s="112"/>
      <c r="H65" s="112"/>
      <c r="I65" s="119" t="e">
        <f t="shared" si="12"/>
        <v>#REF!</v>
      </c>
      <c r="J65" s="106" t="e">
        <f t="shared" si="12"/>
        <v>#REF!</v>
      </c>
      <c r="K65" s="109" t="e">
        <f t="shared" si="12"/>
        <v>#REF!</v>
      </c>
      <c r="L65" s="151" t="e">
        <f t="shared" si="12"/>
        <v>#REF!</v>
      </c>
      <c r="M65" s="127"/>
      <c r="N65" s="155">
        <f t="shared" si="16"/>
        <v>0</v>
      </c>
      <c r="O65" s="134">
        <f t="shared" si="15"/>
        <v>0</v>
      </c>
      <c r="P65" s="158">
        <f t="shared" si="13"/>
        <v>0</v>
      </c>
      <c r="Q65" s="132">
        <f t="shared" si="14"/>
        <v>0</v>
      </c>
      <c r="R65" s="136">
        <f t="shared" si="14"/>
        <v>0</v>
      </c>
      <c r="S65" s="133"/>
      <c r="T65" s="149"/>
      <c r="U65" s="177" t="s">
        <v>50</v>
      </c>
      <c r="V65" s="215"/>
      <c r="W65" s="134"/>
      <c r="X65" s="134"/>
      <c r="Y65" s="225">
        <f t="shared" si="17"/>
        <v>0</v>
      </c>
      <c r="Z65" s="171"/>
      <c r="AA65" s="215"/>
      <c r="AB65" s="134"/>
      <c r="AC65" s="232">
        <f t="shared" si="18"/>
        <v>0</v>
      </c>
      <c r="AD65" s="236"/>
      <c r="AE65" s="236">
        <f t="shared" si="19"/>
        <v>0</v>
      </c>
      <c r="AF65" s="211"/>
      <c r="AG65" s="18"/>
      <c r="AH65" s="18"/>
      <c r="AI65" s="18"/>
      <c r="AJ65" s="18"/>
      <c r="AK65" s="18"/>
    </row>
    <row r="66" spans="4:110" ht="19" x14ac:dyDescent="0.25">
      <c r="D66" s="118" t="s">
        <v>16</v>
      </c>
      <c r="E66" s="187" t="e">
        <f t="shared" si="10"/>
        <v>#REF!</v>
      </c>
      <c r="F66" s="139" t="e">
        <f t="shared" si="11"/>
        <v>#REF!</v>
      </c>
      <c r="G66" s="114"/>
      <c r="H66" s="114"/>
      <c r="I66" s="119" t="e">
        <f t="shared" si="12"/>
        <v>#REF!</v>
      </c>
      <c r="J66" s="106" t="e">
        <f t="shared" si="12"/>
        <v>#REF!</v>
      </c>
      <c r="K66" s="109" t="e">
        <f t="shared" si="12"/>
        <v>#REF!</v>
      </c>
      <c r="L66" s="151" t="e">
        <f t="shared" si="12"/>
        <v>#REF!</v>
      </c>
      <c r="M66" s="127"/>
      <c r="N66" s="156">
        <f t="shared" si="16"/>
        <v>0</v>
      </c>
      <c r="O66" s="134">
        <f t="shared" si="15"/>
        <v>0</v>
      </c>
      <c r="P66" s="158">
        <f t="shared" si="13"/>
        <v>0</v>
      </c>
      <c r="Q66" s="132">
        <f t="shared" si="14"/>
        <v>0</v>
      </c>
      <c r="R66" s="136">
        <f t="shared" si="14"/>
        <v>0</v>
      </c>
      <c r="S66" s="133"/>
      <c r="T66" s="149"/>
      <c r="U66" s="177" t="s">
        <v>51</v>
      </c>
      <c r="V66" s="228"/>
      <c r="W66" s="217"/>
      <c r="X66" s="217"/>
      <c r="Y66" s="225">
        <f t="shared" si="17"/>
        <v>0</v>
      </c>
      <c r="Z66" s="171"/>
      <c r="AA66" s="216"/>
      <c r="AB66" s="217"/>
      <c r="AC66" s="234">
        <f t="shared" si="18"/>
        <v>0</v>
      </c>
      <c r="AD66" s="237"/>
      <c r="AE66" s="237">
        <f t="shared" si="19"/>
        <v>0</v>
      </c>
      <c r="AF66" s="211"/>
      <c r="AG66" s="18"/>
      <c r="AH66" s="18"/>
      <c r="AI66" s="18"/>
      <c r="AJ66" s="18"/>
      <c r="AK66" s="18"/>
    </row>
    <row r="67" spans="4:110" ht="19" x14ac:dyDescent="0.25">
      <c r="D67" s="82" t="e">
        <f>AVERAGEIF(F55:F66,"&gt;0")</f>
        <v>#DIV/0!</v>
      </c>
      <c r="E67" s="82" t="e">
        <f>SUM(E55:E66)</f>
        <v>#REF!</v>
      </c>
      <c r="F67" s="103" t="e">
        <f>SUM(F55:F66)</f>
        <v>#REF!</v>
      </c>
      <c r="G67" s="144"/>
      <c r="H67" s="144"/>
      <c r="I67" s="103" t="e">
        <f>SUM(I55:I66)</f>
        <v>#REF!</v>
      </c>
      <c r="J67" s="146" t="e">
        <f>SUM(J55:J66)</f>
        <v>#REF!</v>
      </c>
      <c r="K67" s="103" t="e">
        <f>SUM(K55:K66)</f>
        <v>#REF!</v>
      </c>
      <c r="L67" s="103" t="e">
        <f>SUM(L55:L66)</f>
        <v>#REF!</v>
      </c>
      <c r="M67" s="128"/>
      <c r="N67" s="103">
        <f>SUM(N55:N66)</f>
        <v>675</v>
      </c>
      <c r="O67" s="103">
        <f t="shared" ref="O67:R67" si="20">SUM(O55:O66)</f>
        <v>1125</v>
      </c>
      <c r="P67" s="103">
        <f t="shared" si="20"/>
        <v>450</v>
      </c>
      <c r="Q67" s="143">
        <f t="shared" si="20"/>
        <v>0</v>
      </c>
      <c r="R67" s="147">
        <f t="shared" si="20"/>
        <v>-157</v>
      </c>
      <c r="S67" s="143"/>
      <c r="T67" s="143"/>
      <c r="U67" s="167"/>
      <c r="V67" s="219">
        <f>SUM(V55:V66)+AA55</f>
        <v>5500</v>
      </c>
      <c r="W67" s="229">
        <f>SUM(W55:W66)+AB55</f>
        <v>1150</v>
      </c>
      <c r="X67" s="218">
        <f>SUM(X55:X66)</f>
        <v>100</v>
      </c>
      <c r="Y67" s="218">
        <f>SUM(Y55:Y66)</f>
        <v>750</v>
      </c>
      <c r="Z67" s="172"/>
      <c r="AA67" s="218"/>
      <c r="AB67" s="219">
        <f>AG44</f>
        <v>0</v>
      </c>
      <c r="AC67" s="229">
        <f>V67+W67</f>
        <v>6650</v>
      </c>
      <c r="AD67" s="240"/>
      <c r="AE67" s="240"/>
      <c r="AF67" s="207"/>
      <c r="AG67" s="18"/>
      <c r="AH67" s="18"/>
      <c r="AI67" s="18"/>
      <c r="AJ67" s="18"/>
      <c r="AK67" s="18"/>
    </row>
    <row r="68" spans="4:110" ht="19" x14ac:dyDescent="0.25">
      <c r="D68" s="145" t="s">
        <v>38</v>
      </c>
      <c r="E68" s="145" t="s">
        <v>27</v>
      </c>
      <c r="F68" s="105" t="s">
        <v>18</v>
      </c>
      <c r="G68" s="105"/>
      <c r="H68" s="105"/>
      <c r="I68" s="105" t="s">
        <v>28</v>
      </c>
      <c r="J68" s="105" t="s">
        <v>30</v>
      </c>
      <c r="K68" s="105" t="s">
        <v>33</v>
      </c>
      <c r="L68" s="105" t="s">
        <v>31</v>
      </c>
      <c r="M68" s="129"/>
      <c r="N68" s="150" t="s">
        <v>40</v>
      </c>
      <c r="O68" s="105" t="s">
        <v>31</v>
      </c>
      <c r="P68" s="104" t="s">
        <v>39</v>
      </c>
      <c r="Q68" s="104" t="s">
        <v>32</v>
      </c>
      <c r="R68" s="105" t="s">
        <v>71</v>
      </c>
      <c r="S68" s="105"/>
      <c r="T68" s="105"/>
      <c r="U68" s="168"/>
      <c r="V68" s="209" t="s">
        <v>52</v>
      </c>
      <c r="W68" s="210" t="s">
        <v>43</v>
      </c>
      <c r="X68" s="209" t="s">
        <v>72</v>
      </c>
      <c r="Y68" s="174" t="s">
        <v>73</v>
      </c>
      <c r="Z68" s="170"/>
      <c r="AA68" s="145" t="s">
        <v>52</v>
      </c>
      <c r="AB68" s="145" t="s">
        <v>43</v>
      </c>
      <c r="AC68" s="235" t="s">
        <v>1</v>
      </c>
      <c r="AD68" s="241"/>
      <c r="AE68" s="241"/>
      <c r="AF68" s="18"/>
      <c r="AG68" s="18"/>
      <c r="AH68" s="18"/>
      <c r="AI68" s="18"/>
      <c r="AJ68" s="18"/>
      <c r="AK68" s="18"/>
    </row>
    <row r="69" spans="4:110" ht="16" x14ac:dyDescent="0.2"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BQ69" s="61"/>
      <c r="BR69" s="62"/>
      <c r="BS69" s="10"/>
      <c r="BT69" s="10"/>
      <c r="BU69" s="10"/>
      <c r="CS69" s="10"/>
      <c r="CT69" s="10"/>
      <c r="CU69" s="10"/>
      <c r="CV69" s="20"/>
      <c r="CW69" s="19"/>
      <c r="CX69" s="18"/>
      <c r="CY69" s="18"/>
      <c r="CZ69" s="18"/>
      <c r="DA69" s="18"/>
      <c r="DB69" s="18"/>
      <c r="DC69" s="18"/>
      <c r="DD69" s="18"/>
      <c r="DE69" s="18"/>
      <c r="DF69" s="18"/>
    </row>
    <row r="70" spans="4:110" ht="16" x14ac:dyDescent="0.2">
      <c r="V70" s="18"/>
      <c r="W70" s="18"/>
      <c r="X70" s="18"/>
      <c r="Y70" s="18"/>
      <c r="Z70" s="18"/>
      <c r="AA70" s="18"/>
      <c r="AB70" s="99" t="s">
        <v>53</v>
      </c>
      <c r="AC70" s="182">
        <v>44001</v>
      </c>
      <c r="AD70" s="18"/>
      <c r="AE70" s="18"/>
      <c r="AF70" s="18"/>
      <c r="AG70" s="18"/>
      <c r="AH70" s="18"/>
      <c r="AI70" s="18"/>
      <c r="AJ70" s="18"/>
      <c r="AK70" s="18"/>
      <c r="BQ70" s="61"/>
      <c r="BR70" s="62"/>
      <c r="BS70" s="10"/>
      <c r="BT70" s="10"/>
      <c r="BU70" s="10"/>
      <c r="CS70" s="10"/>
      <c r="CT70" s="10"/>
      <c r="CU70" s="10"/>
      <c r="CV70" s="20"/>
      <c r="CW70" s="19"/>
      <c r="CX70" s="18"/>
      <c r="CY70" s="18"/>
      <c r="CZ70" s="18"/>
      <c r="DA70" s="18"/>
      <c r="DB70" s="18"/>
      <c r="DC70" s="18"/>
      <c r="DD70" s="18"/>
      <c r="DE70" s="18"/>
      <c r="DF70" s="18"/>
    </row>
    <row r="71" spans="4:110" ht="16" x14ac:dyDescent="0.2"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BQ71" s="61"/>
      <c r="BR71" s="62"/>
      <c r="BS71" s="10"/>
      <c r="BT71" s="10"/>
      <c r="BU71" s="10"/>
      <c r="CS71" s="10"/>
      <c r="CT71" s="10"/>
      <c r="CU71" s="10"/>
      <c r="CV71" s="20"/>
      <c r="CW71" s="19"/>
      <c r="CX71" s="18"/>
      <c r="CY71" s="18"/>
      <c r="CZ71" s="18"/>
      <c r="DA71" s="18"/>
      <c r="DB71" s="18"/>
      <c r="DC71" s="18"/>
      <c r="DD71" s="18"/>
      <c r="DE71" s="18"/>
      <c r="DF71" s="18"/>
    </row>
    <row r="72" spans="4:110" ht="16" x14ac:dyDescent="0.2"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BQ72" s="61"/>
      <c r="BR72" s="62"/>
      <c r="BS72" s="10"/>
      <c r="BT72" s="10"/>
      <c r="BU72" s="10"/>
      <c r="CS72" s="10"/>
      <c r="CT72" s="10"/>
      <c r="CU72" s="10"/>
      <c r="CV72" s="20"/>
      <c r="CW72" s="19"/>
      <c r="CX72" s="18"/>
      <c r="CY72" s="18"/>
      <c r="CZ72" s="18"/>
      <c r="DA72" s="18"/>
      <c r="DB72" s="18"/>
      <c r="DC72" s="18"/>
      <c r="DD72" s="18"/>
      <c r="DE72" s="18"/>
      <c r="DF72" s="18"/>
    </row>
    <row r="73" spans="4:110" ht="16" x14ac:dyDescent="0.2"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BQ73" s="61"/>
      <c r="BR73" s="62"/>
      <c r="BS73" s="10"/>
      <c r="BT73" s="10"/>
      <c r="BU73" s="10"/>
      <c r="CS73" s="10"/>
      <c r="CT73" s="10"/>
      <c r="CU73" s="10"/>
      <c r="CV73" s="20"/>
      <c r="CW73" s="19"/>
      <c r="CX73" s="18"/>
      <c r="CY73" s="18"/>
      <c r="CZ73" s="18"/>
      <c r="DA73" s="18"/>
      <c r="DB73" s="18"/>
      <c r="DC73" s="18"/>
      <c r="DD73" s="18"/>
      <c r="DE73" s="18"/>
      <c r="DF73" s="18"/>
    </row>
    <row r="74" spans="4:110" ht="16" x14ac:dyDescent="0.2"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BQ74" s="61"/>
      <c r="BR74" s="62"/>
      <c r="BS74" s="10"/>
      <c r="BT74" s="10"/>
      <c r="BU74" s="10"/>
      <c r="CS74" s="10"/>
      <c r="CT74" s="10"/>
      <c r="CU74" s="10"/>
      <c r="CV74" s="20"/>
      <c r="CW74" s="19"/>
      <c r="CX74" s="18"/>
      <c r="CY74" s="18"/>
      <c r="CZ74" s="18"/>
      <c r="DA74" s="18"/>
      <c r="DB74" s="18"/>
      <c r="DC74" s="18"/>
      <c r="DD74" s="18"/>
      <c r="DE74" s="18"/>
      <c r="DF74" s="18"/>
    </row>
    <row r="75" spans="4:110" ht="16" x14ac:dyDescent="0.2"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BQ75" s="61"/>
      <c r="BR75" s="62"/>
      <c r="BS75" s="10"/>
      <c r="BT75" s="10"/>
      <c r="BU75" s="10"/>
      <c r="CS75" s="10"/>
      <c r="CT75" s="10"/>
      <c r="CU75" s="10"/>
      <c r="CV75" s="20"/>
      <c r="CW75" s="19"/>
      <c r="CX75" s="18"/>
      <c r="CY75" s="18"/>
      <c r="CZ75" s="18"/>
      <c r="DA75" s="18"/>
      <c r="DB75" s="18"/>
      <c r="DC75" s="18"/>
      <c r="DD75" s="18"/>
      <c r="DE75" s="18"/>
      <c r="DF75" s="18"/>
    </row>
    <row r="76" spans="4:110" ht="16" x14ac:dyDescent="0.2"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BQ76" s="61"/>
      <c r="BR76" s="62"/>
      <c r="BS76" s="10"/>
      <c r="BT76" s="10"/>
      <c r="BU76" s="10"/>
      <c r="CS76" s="10"/>
      <c r="CT76" s="10"/>
      <c r="CU76" s="10"/>
      <c r="CV76" s="20"/>
      <c r="CW76" s="19"/>
      <c r="CX76" s="18"/>
      <c r="CY76" s="18"/>
      <c r="CZ76" s="18"/>
      <c r="DA76" s="18"/>
      <c r="DB76" s="18"/>
      <c r="DC76" s="18"/>
      <c r="DD76" s="18"/>
      <c r="DE76" s="18"/>
      <c r="DF76" s="18"/>
    </row>
    <row r="77" spans="4:110" ht="16" x14ac:dyDescent="0.2">
      <c r="BQ77" s="61"/>
      <c r="BR77" s="62"/>
      <c r="BS77" s="10"/>
      <c r="BT77" s="10"/>
      <c r="BU77" s="10"/>
      <c r="CS77" s="10"/>
      <c r="CT77" s="10"/>
      <c r="CU77" s="10"/>
      <c r="CV77" s="20"/>
      <c r="CW77" s="19"/>
      <c r="CX77" s="18"/>
      <c r="CY77" s="18"/>
      <c r="CZ77" s="18"/>
      <c r="DA77" s="18"/>
      <c r="DB77" s="18"/>
      <c r="DC77" s="18"/>
      <c r="DD77" s="18"/>
      <c r="DE77" s="18"/>
      <c r="DF77" s="18"/>
    </row>
    <row r="78" spans="4:110" ht="16" x14ac:dyDescent="0.2">
      <c r="BQ78" s="61"/>
      <c r="BR78" s="62"/>
      <c r="BS78" s="10"/>
      <c r="BT78" s="10"/>
      <c r="BU78" s="10"/>
      <c r="CS78" s="10"/>
      <c r="CT78" s="10"/>
      <c r="CU78" s="10"/>
      <c r="CV78" s="20"/>
      <c r="CW78" s="19"/>
      <c r="CX78" s="18"/>
      <c r="CY78" s="18"/>
      <c r="CZ78" s="18"/>
      <c r="DA78" s="18"/>
      <c r="DB78" s="18"/>
      <c r="DC78" s="18"/>
      <c r="DD78" s="18"/>
      <c r="DE78" s="18"/>
      <c r="DF78" s="18"/>
    </row>
    <row r="79" spans="4:110" ht="16" x14ac:dyDescent="0.2">
      <c r="BQ79" s="61"/>
      <c r="BR79" s="62"/>
      <c r="BS79" s="10"/>
      <c r="BT79" s="10"/>
      <c r="BU79" s="10"/>
      <c r="CS79" s="10"/>
      <c r="CT79" s="10"/>
      <c r="CU79" s="10"/>
      <c r="CV79" s="20"/>
      <c r="CW79" s="19"/>
      <c r="CX79" s="18"/>
      <c r="CY79" s="18"/>
      <c r="CZ79" s="18"/>
      <c r="DA79" s="18"/>
      <c r="DB79" s="18"/>
      <c r="DC79" s="18"/>
      <c r="DD79" s="18"/>
      <c r="DE79" s="18"/>
      <c r="DF79" s="18"/>
    </row>
    <row r="80" spans="4:110" ht="16" x14ac:dyDescent="0.2">
      <c r="BQ80" s="61"/>
      <c r="BR80" s="62"/>
      <c r="BS80" s="10"/>
      <c r="BT80" s="10"/>
      <c r="BU80" s="10"/>
      <c r="CS80" s="10"/>
      <c r="CT80" s="10"/>
      <c r="CU80" s="10"/>
      <c r="CV80" s="20"/>
      <c r="CW80" s="19"/>
      <c r="CX80" s="18"/>
      <c r="CY80" s="18"/>
      <c r="CZ80" s="18"/>
      <c r="DA80" s="18"/>
      <c r="DB80" s="18"/>
      <c r="DC80" s="18"/>
      <c r="DD80" s="18"/>
      <c r="DE80" s="18"/>
      <c r="DF80" s="18"/>
    </row>
    <row r="81" spans="69:110" ht="16" x14ac:dyDescent="0.2">
      <c r="BQ81" s="61"/>
      <c r="BR81" s="62"/>
      <c r="BS81" s="10"/>
      <c r="BT81" s="10"/>
      <c r="BU81" s="10"/>
      <c r="CS81" s="10"/>
      <c r="CT81" s="10"/>
      <c r="CU81" s="10"/>
      <c r="CV81" s="20"/>
      <c r="CW81" s="19"/>
      <c r="CX81" s="18"/>
      <c r="CY81" s="18"/>
      <c r="CZ81" s="18"/>
      <c r="DA81" s="18"/>
      <c r="DB81" s="18"/>
      <c r="DC81" s="18"/>
      <c r="DD81" s="18"/>
      <c r="DE81" s="18"/>
      <c r="DF81" s="18"/>
    </row>
    <row r="82" spans="69:110" ht="16" x14ac:dyDescent="0.2">
      <c r="BQ82" s="61"/>
      <c r="BR82" s="62"/>
      <c r="BS82" s="10"/>
      <c r="BT82" s="10"/>
      <c r="BU82" s="10"/>
      <c r="CS82" s="10"/>
      <c r="CT82" s="10"/>
      <c r="CU82" s="10"/>
      <c r="CV82" s="20"/>
      <c r="CW82" s="19"/>
      <c r="CX82" s="18"/>
      <c r="CY82" s="18"/>
      <c r="CZ82" s="18"/>
      <c r="DA82" s="18"/>
      <c r="DB82" s="18"/>
      <c r="DC82" s="18"/>
      <c r="DD82" s="18"/>
      <c r="DE82" s="18"/>
      <c r="DF82" s="18"/>
    </row>
    <row r="83" spans="69:110" ht="16" x14ac:dyDescent="0.2">
      <c r="BQ83" s="61"/>
      <c r="BR83" s="62"/>
      <c r="BS83" s="10"/>
      <c r="BT83" s="10"/>
      <c r="BU83" s="10"/>
      <c r="CS83" s="10"/>
      <c r="CT83" s="10"/>
      <c r="CU83" s="10"/>
      <c r="CV83" s="20"/>
      <c r="CW83" s="19"/>
      <c r="CX83" s="18"/>
      <c r="CY83" s="18"/>
      <c r="CZ83" s="18"/>
      <c r="DA83" s="18"/>
      <c r="DB83" s="18"/>
      <c r="DC83" s="18"/>
      <c r="DD83" s="18"/>
      <c r="DE83" s="18"/>
      <c r="DF83" s="18"/>
    </row>
    <row r="84" spans="69:110" ht="16" x14ac:dyDescent="0.2">
      <c r="BQ84" s="61"/>
      <c r="BR84" s="62"/>
      <c r="BS84" s="10"/>
      <c r="BT84" s="10"/>
      <c r="BU84" s="10"/>
      <c r="CS84" s="10"/>
      <c r="CT84" s="10"/>
      <c r="CU84" s="10"/>
      <c r="CV84" s="20"/>
      <c r="CW84" s="19"/>
      <c r="CX84" s="18"/>
      <c r="CY84" s="18"/>
      <c r="CZ84" s="18"/>
      <c r="DA84" s="18"/>
      <c r="DB84" s="18"/>
      <c r="DC84" s="18"/>
      <c r="DD84" s="18"/>
      <c r="DE84" s="18"/>
      <c r="DF84" s="18"/>
    </row>
    <row r="85" spans="69:110" ht="16" x14ac:dyDescent="0.2">
      <c r="BQ85" s="61"/>
      <c r="BR85" s="62"/>
      <c r="BS85" s="10"/>
      <c r="BT85" s="10"/>
      <c r="BU85" s="10"/>
      <c r="CS85" s="9"/>
      <c r="CT85" s="9"/>
      <c r="CU85" s="9"/>
      <c r="CV85" s="18"/>
      <c r="CW85" s="18"/>
      <c r="CX85" s="18"/>
      <c r="CY85" s="18"/>
      <c r="CZ85" s="18"/>
      <c r="DA85" s="18"/>
      <c r="DB85" s="18"/>
      <c r="DC85" s="18"/>
      <c r="DD85" s="18"/>
      <c r="DE85" s="18"/>
      <c r="DF85" s="18"/>
    </row>
    <row r="86" spans="69:110" ht="16" hidden="1" customHeight="1" x14ac:dyDescent="0.2">
      <c r="BQ86" s="61"/>
      <c r="BR86" s="62"/>
      <c r="BS86" s="10"/>
      <c r="BT86" s="10"/>
      <c r="BU86" s="10"/>
      <c r="CS86" s="9"/>
      <c r="CT86" s="9"/>
      <c r="CU86" s="9"/>
      <c r="CV86" s="18"/>
      <c r="CW86" s="18"/>
      <c r="CX86" s="18"/>
      <c r="CY86" s="18"/>
      <c r="CZ86" s="18"/>
      <c r="DA86" s="18"/>
      <c r="DB86" s="18"/>
      <c r="DC86" s="18"/>
      <c r="DD86" s="18"/>
      <c r="DE86" s="18"/>
      <c r="DF86" s="18"/>
    </row>
    <row r="87" spans="69:110" ht="16" hidden="1" customHeight="1" x14ac:dyDescent="0.2">
      <c r="BQ87" s="61"/>
      <c r="BR87" s="62"/>
      <c r="BS87" s="10"/>
      <c r="BT87" s="10"/>
      <c r="BU87" s="10"/>
      <c r="CS87" s="9"/>
      <c r="CT87" s="9"/>
      <c r="CU87" s="9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/>
    </row>
    <row r="88" spans="69:110" ht="16" x14ac:dyDescent="0.2">
      <c r="BQ88" s="61"/>
      <c r="BR88" s="62"/>
      <c r="BS88" s="10"/>
      <c r="BT88" s="10"/>
      <c r="BU88" s="10"/>
      <c r="CS88" s="9"/>
      <c r="CT88" s="9"/>
      <c r="CU88" s="9"/>
      <c r="CV88" s="18"/>
      <c r="CW88" s="18"/>
      <c r="CX88" s="18"/>
      <c r="CY88" s="18"/>
      <c r="CZ88" s="18"/>
      <c r="DA88" s="18"/>
      <c r="DB88" s="18"/>
      <c r="DC88" s="18"/>
      <c r="DD88" s="18"/>
      <c r="DE88" s="18"/>
      <c r="DF88" s="18"/>
    </row>
    <row r="89" spans="69:110" ht="16" x14ac:dyDescent="0.2">
      <c r="BQ89" s="61"/>
      <c r="BR89" s="62"/>
      <c r="BS89" s="10"/>
      <c r="BT89" s="10"/>
      <c r="BU89" s="10"/>
      <c r="CS89" s="9"/>
      <c r="CT89" s="9"/>
      <c r="CU89" s="9"/>
      <c r="CV89" s="18"/>
      <c r="CW89" s="18"/>
      <c r="CX89" s="18"/>
      <c r="CY89" s="18"/>
      <c r="CZ89" s="18"/>
      <c r="DA89" s="18"/>
      <c r="DB89" s="18"/>
      <c r="DC89" s="18"/>
      <c r="DD89" s="18"/>
      <c r="DE89" s="18"/>
      <c r="DF89" s="18"/>
    </row>
    <row r="90" spans="69:110" ht="16" x14ac:dyDescent="0.2">
      <c r="BQ90" s="61"/>
      <c r="BR90" s="62"/>
      <c r="BS90" s="10"/>
      <c r="BT90" s="10"/>
      <c r="BU90" s="10"/>
      <c r="CS90" s="9"/>
      <c r="CT90" s="9"/>
      <c r="CU90" s="9"/>
      <c r="CV90" s="18"/>
      <c r="CW90" s="18"/>
      <c r="CX90" s="18"/>
      <c r="CY90" s="18"/>
      <c r="CZ90" s="18"/>
      <c r="DA90" s="18"/>
      <c r="DB90" s="18"/>
      <c r="DC90" s="18"/>
      <c r="DD90" s="18"/>
      <c r="DE90" s="18"/>
      <c r="DF90" s="18"/>
    </row>
    <row r="91" spans="69:110" ht="16" x14ac:dyDescent="0.2">
      <c r="BQ91" s="61"/>
      <c r="BR91" s="62"/>
      <c r="BS91" s="10"/>
      <c r="BT91" s="10"/>
      <c r="BU91" s="10"/>
      <c r="CS91" s="9"/>
      <c r="CT91" s="9"/>
      <c r="CU91" s="9"/>
      <c r="CV91" s="18"/>
      <c r="CW91" s="18"/>
      <c r="CX91" s="18"/>
      <c r="CY91" s="18"/>
      <c r="CZ91" s="18"/>
      <c r="DA91" s="18"/>
      <c r="DB91" s="18"/>
      <c r="DC91" s="18"/>
      <c r="DD91" s="18"/>
      <c r="DE91" s="18"/>
      <c r="DF91" s="18"/>
    </row>
    <row r="92" spans="69:110" ht="16" x14ac:dyDescent="0.2">
      <c r="BQ92" s="61"/>
      <c r="BR92" s="62"/>
      <c r="BS92" s="10"/>
      <c r="BT92" s="10"/>
      <c r="BU92" s="10"/>
      <c r="CS92" s="9"/>
      <c r="CT92" s="9"/>
      <c r="CU92" s="9"/>
      <c r="CV92" s="20"/>
      <c r="CW92" s="19"/>
      <c r="CX92" s="18"/>
      <c r="CY92" s="18"/>
      <c r="CZ92" s="18"/>
      <c r="DA92" s="18"/>
      <c r="DB92" s="18"/>
      <c r="DC92" s="18"/>
      <c r="DD92" s="18"/>
      <c r="DE92" s="18"/>
      <c r="DF92" s="18"/>
    </row>
    <row r="93" spans="69:110" ht="16" x14ac:dyDescent="0.2">
      <c r="BQ93" s="61"/>
      <c r="BR93" s="62"/>
      <c r="BS93" s="10"/>
      <c r="BT93" s="10"/>
      <c r="BU93" s="10"/>
      <c r="CS93" s="9"/>
      <c r="CT93" s="9"/>
      <c r="CU93" s="9"/>
      <c r="CV93" s="20"/>
      <c r="CW93" s="19"/>
      <c r="CX93" s="18"/>
      <c r="CY93" s="18"/>
      <c r="CZ93" s="18"/>
      <c r="DA93" s="18"/>
      <c r="DB93" s="18"/>
      <c r="DC93" s="18"/>
      <c r="DD93" s="18"/>
      <c r="DE93" s="18"/>
      <c r="DF93" s="18"/>
    </row>
    <row r="94" spans="69:110" ht="16" x14ac:dyDescent="0.2">
      <c r="BQ94" s="61"/>
      <c r="BR94" s="62"/>
      <c r="BS94" s="10"/>
      <c r="BT94" s="10"/>
      <c r="BU94" s="10"/>
      <c r="CS94" s="9"/>
      <c r="CT94" s="9"/>
      <c r="CU94" s="9"/>
      <c r="CV94" s="20"/>
      <c r="CW94" s="19"/>
      <c r="CX94" s="18"/>
      <c r="CY94" s="18"/>
      <c r="CZ94" s="18"/>
      <c r="DA94" s="18"/>
      <c r="DB94" s="18"/>
      <c r="DC94" s="18"/>
      <c r="DD94" s="18"/>
      <c r="DE94" s="18"/>
      <c r="DF94" s="18"/>
    </row>
    <row r="95" spans="69:110" ht="16" x14ac:dyDescent="0.2">
      <c r="BQ95" s="61"/>
      <c r="BR95" s="62"/>
      <c r="BS95" s="10"/>
      <c r="BT95" s="10"/>
      <c r="BU95" s="10"/>
      <c r="CS95" s="10"/>
      <c r="CT95" s="10"/>
      <c r="CU95" s="10"/>
      <c r="CV95" s="20"/>
      <c r="CW95" s="19"/>
      <c r="CX95" s="18"/>
      <c r="CY95" s="18"/>
      <c r="CZ95" s="18"/>
      <c r="DA95" s="18"/>
      <c r="DB95" s="18"/>
      <c r="DC95" s="18"/>
      <c r="DD95" s="18"/>
      <c r="DE95" s="18"/>
      <c r="DF95" s="18"/>
    </row>
    <row r="96" spans="69:110" ht="16" x14ac:dyDescent="0.2">
      <c r="BQ96" s="61"/>
      <c r="BR96" s="62"/>
      <c r="BS96" s="10"/>
      <c r="BT96" s="10"/>
      <c r="BU96" s="10"/>
      <c r="CS96" s="9"/>
      <c r="CT96" s="9"/>
      <c r="CU96" s="9"/>
      <c r="CV96" s="20"/>
      <c r="CW96" s="19"/>
      <c r="CX96" s="18"/>
      <c r="CY96" s="18"/>
      <c r="CZ96" s="18"/>
      <c r="DA96" s="18"/>
      <c r="DB96" s="18"/>
      <c r="DC96" s="18"/>
      <c r="DD96" s="18"/>
      <c r="DE96" s="18"/>
      <c r="DF96" s="18"/>
    </row>
    <row r="97" spans="69:110" ht="16" x14ac:dyDescent="0.2">
      <c r="BQ97" s="61"/>
      <c r="BR97" s="62"/>
      <c r="BS97" s="10"/>
      <c r="BT97" s="10"/>
      <c r="BU97" s="10"/>
      <c r="CS97" s="9"/>
      <c r="CT97" s="9"/>
      <c r="CU97" s="9"/>
      <c r="CV97" s="20"/>
      <c r="CW97" s="19"/>
      <c r="CX97" s="18"/>
      <c r="CY97" s="18"/>
      <c r="CZ97" s="18"/>
      <c r="DA97" s="18"/>
      <c r="DB97" s="18"/>
      <c r="DC97" s="18"/>
      <c r="DD97" s="18"/>
      <c r="DE97" s="18"/>
      <c r="DF97" s="18"/>
    </row>
    <row r="98" spans="69:110" ht="16" x14ac:dyDescent="0.2">
      <c r="BQ98" s="61"/>
      <c r="BR98" s="62"/>
      <c r="BS98" s="10"/>
      <c r="BT98" s="10"/>
      <c r="BU98" s="10"/>
      <c r="CS98" s="9"/>
      <c r="CT98" s="9"/>
      <c r="CU98" s="9"/>
      <c r="CV98" s="20"/>
      <c r="CW98" s="19"/>
      <c r="CX98" s="18"/>
      <c r="CY98" s="18"/>
      <c r="CZ98" s="18"/>
      <c r="DA98" s="18"/>
      <c r="DB98" s="18"/>
      <c r="DC98" s="18"/>
      <c r="DD98" s="18"/>
      <c r="DE98" s="18"/>
      <c r="DF98" s="18"/>
    </row>
    <row r="99" spans="69:110" ht="16" x14ac:dyDescent="0.2">
      <c r="BQ99" s="61"/>
      <c r="BR99" s="62"/>
      <c r="BS99" s="10"/>
      <c r="BT99" s="10"/>
      <c r="BU99" s="10"/>
      <c r="CS99" s="9"/>
      <c r="CT99" s="9"/>
      <c r="CU99" s="9"/>
      <c r="CV99" s="20"/>
      <c r="CW99" s="19"/>
      <c r="CX99" s="18"/>
      <c r="CY99" s="18"/>
      <c r="CZ99" s="18"/>
      <c r="DA99" s="18"/>
      <c r="DB99" s="18"/>
      <c r="DC99" s="18"/>
      <c r="DD99" s="18"/>
      <c r="DE99" s="18"/>
      <c r="DF99" s="18"/>
    </row>
    <row r="100" spans="69:110" ht="16" x14ac:dyDescent="0.2">
      <c r="BQ100" s="61"/>
      <c r="BR100" s="62"/>
      <c r="BS100" s="10"/>
      <c r="BT100" s="10"/>
      <c r="BU100" s="10"/>
      <c r="CS100" s="9"/>
      <c r="CT100" s="9"/>
      <c r="CU100" s="9"/>
      <c r="CV100" s="20"/>
      <c r="CW100" s="19"/>
      <c r="CX100" s="18"/>
      <c r="CY100" s="18"/>
      <c r="CZ100" s="18"/>
      <c r="DA100" s="18"/>
      <c r="DB100" s="18"/>
      <c r="DC100" s="18"/>
      <c r="DD100" s="18"/>
      <c r="DE100" s="18"/>
      <c r="DF100" s="18"/>
    </row>
    <row r="101" spans="69:110" ht="16" x14ac:dyDescent="0.2">
      <c r="BQ101" s="61"/>
      <c r="BR101" s="62"/>
      <c r="BS101" s="10"/>
      <c r="BT101" s="10"/>
      <c r="BU101" s="10"/>
      <c r="CS101" s="9"/>
      <c r="CT101" s="9"/>
      <c r="CU101" s="9"/>
      <c r="CV101" s="18"/>
      <c r="CW101" s="18"/>
      <c r="CX101" s="18"/>
      <c r="CY101" s="18"/>
      <c r="CZ101" s="18"/>
      <c r="DA101" s="18"/>
      <c r="DB101" s="18"/>
      <c r="DC101" s="18"/>
      <c r="DD101" s="18"/>
      <c r="DE101" s="18"/>
      <c r="DF101" s="18"/>
    </row>
    <row r="102" spans="69:110" ht="16" x14ac:dyDescent="0.2">
      <c r="BQ102" s="61"/>
      <c r="BR102" s="62"/>
      <c r="BS102" s="10"/>
      <c r="BT102" s="10"/>
      <c r="BU102" s="10"/>
      <c r="CS102" s="9"/>
      <c r="CT102" s="9"/>
      <c r="CU102" s="9"/>
    </row>
    <row r="103" spans="69:110" ht="16" x14ac:dyDescent="0.2">
      <c r="BQ103" s="61"/>
      <c r="BR103" s="62"/>
      <c r="BS103" s="10"/>
      <c r="BT103" s="10"/>
      <c r="BU103" s="10"/>
      <c r="CV103" s="9"/>
    </row>
    <row r="104" spans="69:110" ht="28" customHeight="1" x14ac:dyDescent="0.2">
      <c r="BQ104" s="61"/>
      <c r="BR104" s="62"/>
      <c r="BS104" s="10"/>
      <c r="BT104" s="10"/>
      <c r="BU104" s="10"/>
      <c r="CV104" s="9"/>
      <c r="CW104" s="5"/>
    </row>
    <row r="105" spans="69:110" ht="16" x14ac:dyDescent="0.2">
      <c r="BQ105" s="61"/>
      <c r="BR105" s="62"/>
      <c r="BS105" s="10"/>
      <c r="BT105" s="10"/>
      <c r="BU105" s="10"/>
      <c r="CV105" s="9"/>
    </row>
    <row r="106" spans="69:110" ht="16" x14ac:dyDescent="0.2">
      <c r="BQ106" s="61"/>
      <c r="BR106" s="62"/>
      <c r="BS106" s="10"/>
      <c r="BT106" s="10"/>
      <c r="BU106" s="10"/>
      <c r="CV106" s="9"/>
    </row>
    <row r="107" spans="69:110" ht="16" x14ac:dyDescent="0.2">
      <c r="BQ107" s="61"/>
      <c r="BR107" s="62"/>
      <c r="BS107" s="10"/>
      <c r="BT107" s="10"/>
      <c r="BU107" s="10"/>
      <c r="CV107" s="9"/>
    </row>
    <row r="108" spans="69:110" ht="16" x14ac:dyDescent="0.2">
      <c r="BQ108" s="61"/>
      <c r="BR108" s="62"/>
      <c r="BS108" s="10"/>
      <c r="BT108" s="10"/>
      <c r="BU108" s="10"/>
      <c r="CV108" s="9"/>
    </row>
    <row r="109" spans="69:110" ht="16" x14ac:dyDescent="0.2">
      <c r="BQ109" s="61"/>
      <c r="BR109" s="62"/>
      <c r="BS109" s="10"/>
      <c r="BT109" s="10"/>
      <c r="BU109" s="10"/>
      <c r="CV109" s="9"/>
    </row>
    <row r="110" spans="69:110" ht="16" x14ac:dyDescent="0.2">
      <c r="BQ110" s="61"/>
      <c r="BR110" s="62"/>
      <c r="BS110" s="10"/>
      <c r="BT110" s="10"/>
      <c r="BU110" s="10"/>
      <c r="CV110" s="9"/>
    </row>
    <row r="111" spans="69:110" ht="16" x14ac:dyDescent="0.2">
      <c r="BQ111" s="61"/>
      <c r="BR111" s="62"/>
      <c r="BS111" s="10"/>
      <c r="BT111" s="10"/>
      <c r="BU111" s="10"/>
      <c r="CV111" s="9"/>
    </row>
    <row r="112" spans="69:110" ht="16" x14ac:dyDescent="0.2">
      <c r="BQ112" s="61"/>
      <c r="BR112" s="62"/>
      <c r="BS112" s="10"/>
      <c r="BT112" s="10"/>
      <c r="BU112" s="10"/>
      <c r="CV112" s="9"/>
    </row>
    <row r="113" spans="41:100" ht="16" x14ac:dyDescent="0.2">
      <c r="BQ113" s="61"/>
      <c r="BR113" s="62"/>
      <c r="BS113" s="10"/>
      <c r="BT113" s="10"/>
      <c r="BU113" s="10"/>
      <c r="CV113" s="9"/>
    </row>
    <row r="114" spans="41:100" ht="16" x14ac:dyDescent="0.2">
      <c r="BQ114" s="61"/>
      <c r="BR114" s="62"/>
      <c r="BS114" s="10"/>
      <c r="BT114" s="10"/>
      <c r="BU114" s="10"/>
      <c r="CV114" s="9"/>
    </row>
    <row r="115" spans="41:100" ht="16" x14ac:dyDescent="0.2">
      <c r="BQ115" s="61"/>
      <c r="BR115" s="62"/>
      <c r="BS115" s="10"/>
      <c r="BT115" s="10"/>
      <c r="BU115" s="10"/>
      <c r="CV115" s="9"/>
    </row>
    <row r="116" spans="41:100" ht="16" x14ac:dyDescent="0.2">
      <c r="BQ116" s="61"/>
      <c r="BR116" s="62"/>
      <c r="BS116" s="10"/>
      <c r="BT116" s="10"/>
      <c r="BU116" s="10"/>
      <c r="CV116" s="9"/>
    </row>
    <row r="117" spans="41:100" ht="16" x14ac:dyDescent="0.2">
      <c r="BQ117" s="61"/>
      <c r="BR117" s="62"/>
      <c r="BS117" s="10"/>
      <c r="BT117" s="10"/>
      <c r="BU117" s="10"/>
      <c r="CV117" s="9"/>
    </row>
    <row r="118" spans="41:100" ht="16" x14ac:dyDescent="0.2">
      <c r="BQ118" s="61"/>
      <c r="BR118" s="62"/>
      <c r="BS118" s="10"/>
      <c r="BT118" s="10"/>
      <c r="BU118" s="10"/>
      <c r="CV118" s="9"/>
    </row>
    <row r="119" spans="41:100" ht="16" x14ac:dyDescent="0.2">
      <c r="BQ119" s="61"/>
      <c r="BR119" s="62"/>
      <c r="BS119" s="10"/>
      <c r="BT119" s="10"/>
      <c r="BU119" s="10"/>
      <c r="CV119" s="9"/>
    </row>
    <row r="120" spans="41:100" ht="16" x14ac:dyDescent="0.2">
      <c r="BQ120" s="61"/>
      <c r="BR120" s="62"/>
      <c r="BS120" s="10"/>
      <c r="BT120" s="10"/>
      <c r="BU120" s="10"/>
      <c r="CV120" s="9"/>
    </row>
    <row r="121" spans="41:100" ht="16" x14ac:dyDescent="0.2">
      <c r="BQ121" s="61"/>
      <c r="BR121" s="62"/>
      <c r="BS121" s="10"/>
      <c r="BT121" s="10"/>
      <c r="BU121" s="10"/>
      <c r="CV121" s="9"/>
    </row>
    <row r="122" spans="41:100" ht="16" x14ac:dyDescent="0.2">
      <c r="BQ122" s="61"/>
      <c r="BR122" s="62"/>
      <c r="BS122" s="10"/>
      <c r="BT122" s="10"/>
      <c r="BU122" s="10"/>
      <c r="CV122" s="9"/>
    </row>
    <row r="123" spans="41:100" ht="16" x14ac:dyDescent="0.2">
      <c r="BQ123" s="61"/>
      <c r="BR123" s="62"/>
      <c r="BS123" s="10"/>
      <c r="BT123" s="10"/>
      <c r="BU123" s="10"/>
      <c r="CV123" s="9"/>
    </row>
    <row r="124" spans="41:100" ht="16" x14ac:dyDescent="0.2">
      <c r="BQ124" s="61"/>
      <c r="BR124" s="62"/>
      <c r="BS124" s="10"/>
      <c r="BT124" s="10"/>
      <c r="BU124" s="10"/>
      <c r="CV124" s="9"/>
    </row>
    <row r="125" spans="41:100" ht="16" x14ac:dyDescent="0.2">
      <c r="BQ125" s="61"/>
      <c r="BR125" s="62"/>
      <c r="BS125" s="10"/>
      <c r="BT125" s="10"/>
      <c r="BU125" s="10"/>
      <c r="CV125" s="9"/>
    </row>
    <row r="126" spans="41:100" ht="16" x14ac:dyDescent="0.2">
      <c r="BQ126" s="61"/>
      <c r="BR126" s="62"/>
      <c r="BS126" s="10"/>
      <c r="BT126" s="10"/>
      <c r="BU126" s="10"/>
      <c r="CV126" s="9"/>
    </row>
    <row r="127" spans="41:100" ht="16" x14ac:dyDescent="0.2">
      <c r="BQ127" s="61"/>
      <c r="BR127" s="62"/>
      <c r="BS127" s="10"/>
      <c r="BT127" s="10"/>
      <c r="BU127" s="10"/>
      <c r="CV127" s="9"/>
    </row>
    <row r="128" spans="41:100" ht="16" x14ac:dyDescent="0.2"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  <c r="BQ128" s="61"/>
      <c r="BR128" s="62"/>
      <c r="BS128" s="10"/>
      <c r="BT128" s="10"/>
      <c r="BU128" s="10"/>
      <c r="CV128" s="9"/>
    </row>
    <row r="129" spans="41:100" ht="16" x14ac:dyDescent="0.2"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Q129" s="61"/>
      <c r="BR129" s="62"/>
      <c r="BS129" s="10"/>
      <c r="BT129" s="10"/>
      <c r="BU129" s="10"/>
      <c r="CV129" s="9"/>
    </row>
    <row r="130" spans="41:100" ht="16" x14ac:dyDescent="0.2"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Q130" s="61"/>
      <c r="BR130" s="62"/>
      <c r="BS130" s="10"/>
      <c r="BT130" s="10"/>
      <c r="BU130" s="10"/>
      <c r="CV130" s="9"/>
    </row>
    <row r="131" spans="41:100" ht="16" x14ac:dyDescent="0.2"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Q131" s="61"/>
      <c r="BR131" s="62"/>
      <c r="BS131" s="10"/>
      <c r="BT131" s="10"/>
      <c r="BU131" s="10"/>
      <c r="CV131" s="9"/>
    </row>
    <row r="132" spans="41:100" ht="16" x14ac:dyDescent="0.2"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Q132" s="61"/>
      <c r="BR132" s="62"/>
      <c r="BS132" s="10"/>
      <c r="BT132" s="10"/>
      <c r="BU132" s="10"/>
      <c r="CV132" s="9"/>
    </row>
    <row r="133" spans="41:100" ht="16" x14ac:dyDescent="0.2"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  <c r="BE133" s="18"/>
      <c r="BF133" s="18"/>
      <c r="BQ133" s="61"/>
      <c r="BR133" s="62"/>
      <c r="BS133" s="10"/>
      <c r="BT133" s="10"/>
      <c r="BU133" s="10"/>
      <c r="CV133" s="9"/>
    </row>
    <row r="134" spans="41:100" ht="16" x14ac:dyDescent="0.2"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8"/>
      <c r="BB134" s="18"/>
      <c r="BC134" s="18"/>
      <c r="BD134" s="18"/>
      <c r="BE134" s="18"/>
      <c r="BF134" s="18"/>
      <c r="BQ134" s="61"/>
      <c r="BR134" s="62"/>
      <c r="BS134" s="10"/>
      <c r="BT134" s="10"/>
      <c r="BU134" s="10"/>
      <c r="CV134" s="9"/>
    </row>
    <row r="135" spans="41:100" ht="16" x14ac:dyDescent="0.2"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  <c r="BF135" s="18"/>
      <c r="BQ135" s="61"/>
      <c r="BR135" s="62"/>
      <c r="BS135" s="10"/>
      <c r="BT135" s="10"/>
      <c r="BU135" s="10"/>
      <c r="CV135" s="9"/>
    </row>
    <row r="136" spans="41:100" ht="16" x14ac:dyDescent="0.2"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8"/>
      <c r="BB136" s="18"/>
      <c r="BC136" s="18"/>
      <c r="BD136" s="18"/>
      <c r="BE136" s="18"/>
      <c r="BF136" s="18"/>
      <c r="BQ136" s="61"/>
      <c r="BR136" s="62"/>
      <c r="BS136" s="10"/>
      <c r="BT136" s="10"/>
      <c r="BU136" s="10"/>
      <c r="CV136" s="9"/>
    </row>
    <row r="137" spans="41:100" ht="16" x14ac:dyDescent="0.2"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  <c r="BD137" s="18"/>
      <c r="BE137" s="18"/>
      <c r="BF137" s="18"/>
      <c r="BQ137" s="61"/>
      <c r="BR137" s="62"/>
      <c r="BS137" s="10"/>
      <c r="BT137" s="10"/>
      <c r="BU137" s="10"/>
      <c r="CV137" s="9"/>
    </row>
    <row r="138" spans="41:100" ht="16" x14ac:dyDescent="0.2"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  <c r="BD138" s="18"/>
      <c r="BE138" s="18"/>
      <c r="BF138" s="18"/>
      <c r="BQ138" s="61"/>
      <c r="BR138" s="62"/>
      <c r="BS138" s="10"/>
      <c r="BT138" s="10"/>
      <c r="BU138" s="10"/>
      <c r="CV138" s="9"/>
    </row>
    <row r="139" spans="41:100" ht="16" x14ac:dyDescent="0.2"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18"/>
      <c r="AZ139" s="18"/>
      <c r="BA139" s="18"/>
      <c r="BB139" s="18"/>
      <c r="BC139" s="18"/>
      <c r="BD139" s="18"/>
      <c r="BE139" s="18"/>
      <c r="BF139" s="18"/>
      <c r="BQ139" s="61"/>
      <c r="BR139" s="62"/>
      <c r="BS139" s="10"/>
      <c r="BT139" s="10"/>
      <c r="BU139" s="10"/>
      <c r="CV139" s="9"/>
    </row>
    <row r="140" spans="41:100" ht="16" x14ac:dyDescent="0.2"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  <c r="BA140" s="18"/>
      <c r="BB140" s="18"/>
      <c r="BC140" s="18"/>
      <c r="BD140" s="18"/>
      <c r="BE140" s="18"/>
      <c r="BF140" s="18"/>
      <c r="BQ140" s="61"/>
      <c r="BR140" s="62"/>
      <c r="BS140" s="10"/>
      <c r="BT140" s="10"/>
      <c r="BU140" s="10"/>
      <c r="CV140" s="9"/>
    </row>
    <row r="141" spans="41:100" ht="16" x14ac:dyDescent="0.2"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8"/>
      <c r="BB141" s="18"/>
      <c r="BC141" s="18"/>
      <c r="BD141" s="18"/>
      <c r="BE141" s="18"/>
      <c r="BF141" s="18"/>
      <c r="BQ141" s="61"/>
      <c r="BR141" s="62"/>
      <c r="BS141" s="10"/>
      <c r="BT141" s="10"/>
      <c r="BU141" s="10"/>
      <c r="CV141" s="9"/>
    </row>
    <row r="142" spans="41:100" ht="16" x14ac:dyDescent="0.2"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  <c r="AY142" s="18"/>
      <c r="AZ142" s="18"/>
      <c r="BA142" s="18"/>
      <c r="BB142" s="18"/>
      <c r="BC142" s="18"/>
      <c r="BD142" s="18"/>
      <c r="BE142" s="18"/>
      <c r="BF142" s="18"/>
      <c r="BQ142" s="61"/>
      <c r="BR142" s="62"/>
      <c r="BS142" s="10"/>
      <c r="BT142" s="10"/>
      <c r="BU142" s="10"/>
      <c r="CV142" s="9"/>
    </row>
    <row r="143" spans="41:100" ht="16" x14ac:dyDescent="0.2"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  <c r="BC143" s="18"/>
      <c r="BD143" s="18"/>
      <c r="BE143" s="18"/>
      <c r="BF143" s="18"/>
      <c r="BQ143" s="61"/>
      <c r="BR143" s="62"/>
      <c r="BS143" s="10"/>
      <c r="BT143" s="10"/>
      <c r="BU143" s="10"/>
      <c r="CV143" s="9"/>
    </row>
    <row r="144" spans="41:100" ht="16" x14ac:dyDescent="0.2"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8"/>
      <c r="BB144" s="18"/>
      <c r="BC144" s="18"/>
      <c r="BD144" s="18"/>
      <c r="BE144" s="18"/>
      <c r="BF144" s="18"/>
      <c r="BQ144" s="61"/>
      <c r="BR144" s="62"/>
      <c r="BS144" s="10"/>
      <c r="BT144" s="10"/>
      <c r="BU144" s="10"/>
      <c r="CV144" s="9"/>
    </row>
    <row r="145" spans="41:100" ht="16" x14ac:dyDescent="0.2"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  <c r="AY145" s="18"/>
      <c r="AZ145" s="18"/>
      <c r="BA145" s="18"/>
      <c r="BB145" s="18"/>
      <c r="BC145" s="18"/>
      <c r="BD145" s="18"/>
      <c r="BE145" s="18"/>
      <c r="BF145" s="18"/>
      <c r="BQ145" s="61"/>
      <c r="BR145" s="62"/>
      <c r="BS145" s="10"/>
      <c r="BT145" s="10"/>
      <c r="BU145" s="10"/>
      <c r="CV145" s="9"/>
    </row>
    <row r="146" spans="41:100" ht="16" x14ac:dyDescent="0.2"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8"/>
      <c r="BB146" s="18"/>
      <c r="BC146" s="18"/>
      <c r="BD146" s="18"/>
      <c r="BE146" s="18"/>
      <c r="BF146" s="18"/>
      <c r="BQ146" s="61"/>
      <c r="BR146" s="62"/>
      <c r="BS146" s="10"/>
      <c r="BT146" s="10"/>
      <c r="BU146" s="10"/>
      <c r="CV146" s="9"/>
    </row>
    <row r="147" spans="41:100" ht="16" x14ac:dyDescent="0.2"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  <c r="AY147" s="18"/>
      <c r="AZ147" s="18"/>
      <c r="BA147" s="18"/>
      <c r="BB147" s="18"/>
      <c r="BC147" s="18"/>
      <c r="BD147" s="18"/>
      <c r="BE147" s="18"/>
      <c r="BF147" s="18"/>
      <c r="BQ147" s="61"/>
      <c r="BR147" s="62"/>
      <c r="BS147" s="10"/>
      <c r="BT147" s="10"/>
      <c r="BU147" s="10"/>
      <c r="CV147" s="9"/>
    </row>
    <row r="148" spans="41:100" ht="16" x14ac:dyDescent="0.2">
      <c r="AO148" s="18"/>
      <c r="AP148" s="18"/>
      <c r="AQ148" s="18"/>
      <c r="AR148" s="18"/>
      <c r="AS148" s="18"/>
      <c r="AT148" s="18"/>
      <c r="AU148" s="18"/>
      <c r="AV148" s="18"/>
      <c r="AW148" s="18"/>
      <c r="AX148" s="18"/>
      <c r="AY148" s="18"/>
      <c r="AZ148" s="18"/>
      <c r="BA148" s="18"/>
      <c r="BB148" s="18"/>
      <c r="BC148" s="18"/>
      <c r="BD148" s="18"/>
      <c r="BE148" s="18"/>
      <c r="BF148" s="18"/>
      <c r="BQ148" s="61"/>
      <c r="BR148" s="62"/>
      <c r="BS148" s="10"/>
      <c r="BT148" s="10"/>
      <c r="BU148" s="10"/>
      <c r="CV148" s="9"/>
    </row>
    <row r="149" spans="41:100" ht="16" x14ac:dyDescent="0.2">
      <c r="AO149" s="18"/>
      <c r="AP149" s="18"/>
      <c r="AQ149" s="18"/>
      <c r="AR149" s="18"/>
      <c r="AS149" s="18"/>
      <c r="AT149" s="18"/>
      <c r="AU149" s="18"/>
      <c r="AV149" s="18"/>
      <c r="AW149" s="18"/>
      <c r="AX149" s="18"/>
      <c r="AY149" s="18"/>
      <c r="AZ149" s="18"/>
      <c r="BA149" s="18"/>
      <c r="BB149" s="18"/>
      <c r="BC149" s="18"/>
      <c r="BD149" s="18"/>
      <c r="BE149" s="18"/>
      <c r="BF149" s="18"/>
      <c r="BQ149" s="61"/>
      <c r="BR149" s="62"/>
      <c r="BS149" s="10"/>
      <c r="BT149" s="10"/>
      <c r="BU149" s="10"/>
      <c r="CV149" s="9"/>
    </row>
    <row r="150" spans="41:100" ht="16" x14ac:dyDescent="0.2">
      <c r="AO150" s="18"/>
      <c r="AP150" s="18"/>
      <c r="AQ150" s="18"/>
      <c r="AR150" s="18"/>
      <c r="AS150" s="18"/>
      <c r="AT150" s="18"/>
      <c r="AU150" s="18"/>
      <c r="AV150" s="18"/>
      <c r="AW150" s="18"/>
      <c r="AX150" s="18"/>
      <c r="AY150" s="18"/>
      <c r="AZ150" s="18"/>
      <c r="BA150" s="18"/>
      <c r="BB150" s="18"/>
      <c r="BC150" s="18"/>
      <c r="BD150" s="18"/>
      <c r="BE150" s="18"/>
      <c r="BF150" s="18"/>
      <c r="BQ150" s="61"/>
      <c r="BR150" s="62"/>
      <c r="BS150" s="10"/>
      <c r="BT150" s="10"/>
      <c r="BU150" s="10"/>
      <c r="CV150" s="9"/>
    </row>
    <row r="151" spans="41:100" ht="16" x14ac:dyDescent="0.2">
      <c r="AO151" s="18"/>
      <c r="AP151" s="18"/>
      <c r="AQ151" s="18"/>
      <c r="AR151" s="18"/>
      <c r="AS151" s="18"/>
      <c r="AT151" s="18"/>
      <c r="AU151" s="18"/>
      <c r="AV151" s="18"/>
      <c r="AW151" s="18"/>
      <c r="AX151" s="18"/>
      <c r="AY151" s="18"/>
      <c r="AZ151" s="18"/>
      <c r="BA151" s="18"/>
      <c r="BB151" s="18"/>
      <c r="BC151" s="18"/>
      <c r="BD151" s="18"/>
      <c r="BE151" s="18"/>
      <c r="BF151" s="18"/>
      <c r="BQ151" s="61"/>
      <c r="BR151" s="62"/>
      <c r="BS151" s="10"/>
      <c r="BT151" s="10"/>
      <c r="BU151" s="10"/>
      <c r="CV151" s="9"/>
    </row>
    <row r="152" spans="41:100" ht="16" x14ac:dyDescent="0.2"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  <c r="AY152" s="18"/>
      <c r="AZ152" s="18"/>
      <c r="BA152" s="18"/>
      <c r="BB152" s="18"/>
      <c r="BC152" s="18"/>
      <c r="BD152" s="18"/>
      <c r="BE152" s="18"/>
      <c r="BF152" s="18"/>
      <c r="BQ152" s="61"/>
      <c r="BR152" s="62"/>
      <c r="BS152" s="10"/>
      <c r="BT152" s="10"/>
      <c r="BU152" s="10"/>
      <c r="CV152" s="9"/>
    </row>
    <row r="153" spans="41:100" ht="16" x14ac:dyDescent="0.2"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  <c r="AY153" s="18"/>
      <c r="AZ153" s="18"/>
      <c r="BA153" s="18"/>
      <c r="BB153" s="18"/>
      <c r="BC153" s="18"/>
      <c r="BD153" s="18"/>
      <c r="BE153" s="18"/>
      <c r="BF153" s="18"/>
      <c r="BQ153" s="61"/>
      <c r="BR153" s="62"/>
      <c r="BS153" s="10"/>
      <c r="BT153" s="10"/>
      <c r="BU153" s="10"/>
      <c r="CV153" s="9"/>
    </row>
    <row r="154" spans="41:100" ht="16" x14ac:dyDescent="0.2">
      <c r="AO154" s="18"/>
      <c r="AP154" s="18"/>
      <c r="AQ154" s="18"/>
      <c r="AR154" s="18"/>
      <c r="AS154" s="18"/>
      <c r="AT154" s="18"/>
      <c r="AU154" s="18"/>
      <c r="AV154" s="18"/>
      <c r="AW154" s="18"/>
      <c r="AX154" s="18"/>
      <c r="AY154" s="18"/>
      <c r="AZ154" s="18"/>
      <c r="BA154" s="18"/>
      <c r="BB154" s="18"/>
      <c r="BC154" s="18"/>
      <c r="BD154" s="18"/>
      <c r="BE154" s="18"/>
      <c r="BF154" s="18"/>
      <c r="BQ154" s="61"/>
      <c r="BR154" s="62"/>
      <c r="BS154" s="10"/>
      <c r="BT154" s="10"/>
      <c r="BU154" s="10"/>
      <c r="CV154" s="9"/>
    </row>
    <row r="155" spans="41:100" ht="16" x14ac:dyDescent="0.2">
      <c r="AO155" s="18"/>
      <c r="AP155" s="18"/>
      <c r="AQ155" s="18"/>
      <c r="AR155" s="18"/>
      <c r="AS155" s="18"/>
      <c r="AT155" s="18"/>
      <c r="AU155" s="18"/>
      <c r="AV155" s="18"/>
      <c r="AW155" s="18"/>
      <c r="AX155" s="18"/>
      <c r="AY155" s="18"/>
      <c r="AZ155" s="18"/>
      <c r="BA155" s="18"/>
      <c r="BB155" s="18"/>
      <c r="BC155" s="18"/>
      <c r="BD155" s="18"/>
      <c r="BE155" s="18"/>
      <c r="BF155" s="18"/>
      <c r="BQ155" s="61"/>
      <c r="BR155" s="62"/>
      <c r="BS155" s="10"/>
      <c r="BT155" s="10"/>
      <c r="BU155" s="10"/>
      <c r="CV155" s="9"/>
    </row>
    <row r="156" spans="41:100" ht="16" x14ac:dyDescent="0.2"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  <c r="AY156" s="18"/>
      <c r="AZ156" s="18"/>
      <c r="BA156" s="18"/>
      <c r="BB156" s="18"/>
      <c r="BC156" s="18"/>
      <c r="BD156" s="18"/>
      <c r="BE156" s="18"/>
      <c r="BF156" s="18"/>
      <c r="BQ156" s="61"/>
      <c r="BR156" s="62"/>
      <c r="BS156" s="10"/>
      <c r="BT156" s="10"/>
      <c r="BU156" s="10"/>
      <c r="CV156" s="9"/>
    </row>
    <row r="157" spans="41:100" ht="16" x14ac:dyDescent="0.2">
      <c r="AO157" s="18"/>
      <c r="AP157" s="18"/>
      <c r="AQ157" s="18"/>
      <c r="AR157" s="18"/>
      <c r="AS157" s="18"/>
      <c r="AT157" s="18"/>
      <c r="AU157" s="18"/>
      <c r="AV157" s="18"/>
      <c r="AW157" s="18"/>
      <c r="AX157" s="18"/>
      <c r="AY157" s="18"/>
      <c r="AZ157" s="18"/>
      <c r="BA157" s="18"/>
      <c r="BB157" s="18"/>
      <c r="BC157" s="18"/>
      <c r="BD157" s="18"/>
      <c r="BE157" s="18"/>
      <c r="BF157" s="18"/>
      <c r="BQ157" s="61"/>
      <c r="BR157" s="62"/>
      <c r="BS157" s="10"/>
      <c r="BT157" s="10"/>
      <c r="BU157" s="10"/>
      <c r="CV157" s="9"/>
    </row>
    <row r="158" spans="41:100" ht="16" x14ac:dyDescent="0.2"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  <c r="AY158" s="18"/>
      <c r="AZ158" s="18"/>
      <c r="BA158" s="18"/>
      <c r="BB158" s="18"/>
      <c r="BC158" s="18"/>
      <c r="BD158" s="18"/>
      <c r="BE158" s="18"/>
      <c r="BF158" s="18"/>
      <c r="BQ158" s="61"/>
      <c r="BR158" s="62"/>
      <c r="BS158" s="10"/>
      <c r="BT158" s="10"/>
      <c r="BU158" s="10"/>
      <c r="CV158" s="9"/>
    </row>
    <row r="159" spans="41:100" ht="16" x14ac:dyDescent="0.2"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  <c r="AZ159" s="18"/>
      <c r="BA159" s="18"/>
      <c r="BB159" s="18"/>
      <c r="BC159" s="18"/>
      <c r="BD159" s="18"/>
      <c r="BE159" s="18"/>
      <c r="BF159" s="18"/>
      <c r="BQ159" s="61"/>
      <c r="BR159" s="62"/>
      <c r="BS159" s="10"/>
      <c r="BT159" s="10"/>
      <c r="BU159" s="10"/>
      <c r="CV159" s="9"/>
    </row>
    <row r="160" spans="41:100" ht="16" x14ac:dyDescent="0.2"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  <c r="AY160" s="18"/>
      <c r="AZ160" s="18"/>
      <c r="BA160" s="18"/>
      <c r="BB160" s="18"/>
      <c r="BC160" s="18"/>
      <c r="BD160" s="18"/>
      <c r="BE160" s="18"/>
      <c r="BF160" s="18"/>
      <c r="BQ160" s="61"/>
      <c r="BR160" s="62"/>
      <c r="BS160" s="10"/>
      <c r="BT160" s="10"/>
      <c r="BU160" s="10"/>
      <c r="CV160" s="9"/>
    </row>
    <row r="161" spans="41:100" ht="16" x14ac:dyDescent="0.2"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  <c r="AY161" s="18"/>
      <c r="AZ161" s="18"/>
      <c r="BA161" s="18"/>
      <c r="BB161" s="18"/>
      <c r="BC161" s="18"/>
      <c r="BD161" s="18"/>
      <c r="BE161" s="18"/>
      <c r="BF161" s="18"/>
      <c r="BQ161" s="61"/>
      <c r="BR161" s="62"/>
      <c r="BS161" s="10"/>
      <c r="BT161" s="10"/>
      <c r="BU161" s="10"/>
      <c r="CV161" s="9"/>
    </row>
    <row r="162" spans="41:100" ht="16" x14ac:dyDescent="0.2">
      <c r="AO162" s="18"/>
      <c r="AP162" s="18"/>
      <c r="AQ162" s="18"/>
      <c r="AR162" s="18"/>
      <c r="AS162" s="18"/>
      <c r="AT162" s="18"/>
      <c r="AU162" s="18"/>
      <c r="AV162" s="18"/>
      <c r="AW162" s="18"/>
      <c r="AX162" s="18"/>
      <c r="AY162" s="18"/>
      <c r="AZ162" s="18"/>
      <c r="BA162" s="18"/>
      <c r="BB162" s="18"/>
      <c r="BC162" s="18"/>
      <c r="BD162" s="18"/>
      <c r="BE162" s="18"/>
      <c r="BF162" s="18"/>
      <c r="BQ162" s="61"/>
      <c r="BR162" s="62"/>
      <c r="BS162" s="10"/>
      <c r="BT162" s="10"/>
      <c r="BU162" s="10"/>
      <c r="CV162" s="9"/>
    </row>
    <row r="163" spans="41:100" ht="16" x14ac:dyDescent="0.2">
      <c r="AO163" s="18"/>
      <c r="AP163" s="18"/>
      <c r="AQ163" s="18"/>
      <c r="AR163" s="18"/>
      <c r="AS163" s="18"/>
      <c r="AT163" s="18"/>
      <c r="AU163" s="18"/>
      <c r="AV163" s="18"/>
      <c r="AW163" s="18"/>
      <c r="AX163" s="18"/>
      <c r="AY163" s="18"/>
      <c r="AZ163" s="18"/>
      <c r="BA163" s="18"/>
      <c r="BB163" s="18"/>
      <c r="BC163" s="18"/>
      <c r="BD163" s="18"/>
      <c r="BE163" s="18"/>
      <c r="BF163" s="18"/>
      <c r="BQ163" s="61"/>
      <c r="BR163" s="62"/>
      <c r="BS163" s="10"/>
      <c r="BT163" s="10"/>
      <c r="BU163" s="10"/>
      <c r="CV163" s="9"/>
    </row>
    <row r="164" spans="41:100" ht="16" x14ac:dyDescent="0.2">
      <c r="AO164" s="18"/>
      <c r="AP164" s="18"/>
      <c r="AQ164" s="18"/>
      <c r="AR164" s="18"/>
      <c r="AS164" s="18"/>
      <c r="AT164" s="18"/>
      <c r="AU164" s="18"/>
      <c r="AV164" s="18"/>
      <c r="AW164" s="18"/>
      <c r="AX164" s="18"/>
      <c r="AY164" s="18"/>
      <c r="AZ164" s="18"/>
      <c r="BA164" s="18"/>
      <c r="BB164" s="18"/>
      <c r="BC164" s="18"/>
      <c r="BD164" s="18"/>
      <c r="BE164" s="18"/>
      <c r="BF164" s="18"/>
      <c r="BQ164" s="61"/>
      <c r="BR164" s="62"/>
      <c r="BS164" s="10"/>
      <c r="BT164" s="10"/>
      <c r="BU164" s="10"/>
      <c r="CV164" s="9"/>
    </row>
    <row r="165" spans="41:100" ht="16" x14ac:dyDescent="0.2">
      <c r="AO165" s="18"/>
      <c r="AP165" s="18"/>
      <c r="AQ165" s="18"/>
      <c r="AR165" s="18"/>
      <c r="AS165" s="18"/>
      <c r="AT165" s="18"/>
      <c r="AU165" s="18"/>
      <c r="AV165" s="18"/>
      <c r="AW165" s="18"/>
      <c r="AX165" s="18"/>
      <c r="AY165" s="18"/>
      <c r="AZ165" s="18"/>
      <c r="BA165" s="18"/>
      <c r="BB165" s="18"/>
      <c r="BC165" s="18"/>
      <c r="BD165" s="18"/>
      <c r="BE165" s="18"/>
      <c r="BF165" s="18"/>
      <c r="BQ165" s="61"/>
      <c r="BR165" s="62"/>
      <c r="BS165" s="10"/>
      <c r="BT165" s="10"/>
      <c r="BU165" s="10"/>
      <c r="CV165" s="9"/>
    </row>
    <row r="166" spans="41:100" ht="16" x14ac:dyDescent="0.2">
      <c r="AO166" s="18"/>
      <c r="AP166" s="18"/>
      <c r="AQ166" s="18"/>
      <c r="AR166" s="18"/>
      <c r="AS166" s="18"/>
      <c r="AT166" s="18"/>
      <c r="AU166" s="18"/>
      <c r="AV166" s="18"/>
      <c r="AW166" s="18"/>
      <c r="AX166" s="18"/>
      <c r="AY166" s="18"/>
      <c r="AZ166" s="18"/>
      <c r="BA166" s="18"/>
      <c r="BB166" s="18"/>
      <c r="BC166" s="18"/>
      <c r="BD166" s="18"/>
      <c r="BE166" s="18"/>
      <c r="BF166" s="18"/>
      <c r="BQ166" s="61"/>
      <c r="BR166" s="62"/>
      <c r="BS166" s="10"/>
      <c r="BT166" s="10"/>
      <c r="BU166" s="10"/>
      <c r="CV166" s="9"/>
    </row>
    <row r="167" spans="41:100" ht="16" x14ac:dyDescent="0.2">
      <c r="AO167" s="18"/>
      <c r="AP167" s="18"/>
      <c r="AQ167" s="18"/>
      <c r="AR167" s="18"/>
      <c r="AS167" s="18"/>
      <c r="AT167" s="18"/>
      <c r="AU167" s="18"/>
      <c r="AV167" s="18"/>
      <c r="AW167" s="18"/>
      <c r="AX167" s="18"/>
      <c r="AY167" s="18"/>
      <c r="AZ167" s="18"/>
      <c r="BA167" s="18"/>
      <c r="BB167" s="18"/>
      <c r="BC167" s="18"/>
      <c r="BD167" s="18"/>
      <c r="BE167" s="18"/>
      <c r="BF167" s="18"/>
      <c r="BQ167" s="61"/>
      <c r="BR167" s="62"/>
      <c r="BS167" s="10"/>
      <c r="BT167" s="10"/>
      <c r="BU167" s="10"/>
      <c r="CV167" s="9"/>
    </row>
    <row r="168" spans="41:100" ht="16" x14ac:dyDescent="0.2">
      <c r="AO168" s="18"/>
      <c r="AP168" s="18"/>
      <c r="AQ168" s="18"/>
      <c r="AR168" s="18"/>
      <c r="AS168" s="18"/>
      <c r="AT168" s="18"/>
      <c r="AU168" s="18"/>
      <c r="AV168" s="18"/>
      <c r="AW168" s="18"/>
      <c r="AX168" s="18"/>
      <c r="AY168" s="18"/>
      <c r="AZ168" s="18"/>
      <c r="BA168" s="18"/>
      <c r="BB168" s="18"/>
      <c r="BC168" s="18"/>
      <c r="BD168" s="18"/>
      <c r="BE168" s="18"/>
      <c r="BF168" s="18"/>
      <c r="BQ168" s="61"/>
      <c r="BR168" s="62"/>
      <c r="BS168" s="10"/>
      <c r="BT168" s="10"/>
      <c r="BU168" s="10"/>
      <c r="CV168" s="9"/>
    </row>
    <row r="169" spans="41:100" ht="16" x14ac:dyDescent="0.2"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  <c r="AY169" s="18"/>
      <c r="AZ169" s="18"/>
      <c r="BA169" s="18"/>
      <c r="BB169" s="18"/>
      <c r="BC169" s="18"/>
      <c r="BD169" s="18"/>
      <c r="BE169" s="18"/>
      <c r="BF169" s="18"/>
      <c r="BQ169" s="61"/>
      <c r="BR169" s="62"/>
      <c r="BS169" s="10"/>
      <c r="BT169" s="10"/>
      <c r="BU169" s="10"/>
      <c r="CV169" s="9"/>
    </row>
    <row r="170" spans="41:100" ht="16" x14ac:dyDescent="0.2">
      <c r="AO170" s="18"/>
      <c r="AP170" s="18"/>
      <c r="AQ170" s="18"/>
      <c r="AR170" s="18"/>
      <c r="AS170" s="18"/>
      <c r="AT170" s="18"/>
      <c r="AU170" s="18"/>
      <c r="AV170" s="18"/>
      <c r="AW170" s="18"/>
      <c r="AX170" s="18"/>
      <c r="AY170" s="18"/>
      <c r="AZ170" s="18"/>
      <c r="BA170" s="18"/>
      <c r="BB170" s="18"/>
      <c r="BC170" s="18"/>
      <c r="BD170" s="18"/>
      <c r="BE170" s="18"/>
      <c r="BF170" s="18"/>
      <c r="BQ170" s="61"/>
      <c r="BR170" s="62"/>
      <c r="BS170" s="10"/>
      <c r="BT170" s="10"/>
      <c r="BU170" s="10"/>
      <c r="CV170" s="9"/>
    </row>
    <row r="171" spans="41:100" ht="16" x14ac:dyDescent="0.2">
      <c r="AO171" s="18"/>
      <c r="AP171" s="18"/>
      <c r="AQ171" s="18"/>
      <c r="AR171" s="18"/>
      <c r="AS171" s="18"/>
      <c r="AT171" s="18"/>
      <c r="AU171" s="18"/>
      <c r="AV171" s="18"/>
      <c r="AW171" s="18"/>
      <c r="AX171" s="18"/>
      <c r="AY171" s="18"/>
      <c r="AZ171" s="18"/>
      <c r="BA171" s="18"/>
      <c r="BB171" s="18"/>
      <c r="BC171" s="18"/>
      <c r="BD171" s="18"/>
      <c r="BE171" s="18"/>
      <c r="BF171" s="18"/>
      <c r="BQ171" s="61"/>
      <c r="BR171" s="62"/>
      <c r="BS171" s="10"/>
      <c r="BT171" s="10"/>
      <c r="BU171" s="10"/>
      <c r="CV171" s="9"/>
    </row>
    <row r="172" spans="41:100" ht="16" x14ac:dyDescent="0.2">
      <c r="AO172" s="18"/>
      <c r="AP172" s="18"/>
      <c r="AQ172" s="18"/>
      <c r="AR172" s="18"/>
      <c r="AS172" s="18"/>
      <c r="AT172" s="18"/>
      <c r="AU172" s="18"/>
      <c r="AV172" s="18"/>
      <c r="AW172" s="18"/>
      <c r="AX172" s="18"/>
      <c r="AY172" s="18"/>
      <c r="AZ172" s="18"/>
      <c r="BA172" s="18"/>
      <c r="BB172" s="18"/>
      <c r="BC172" s="18"/>
      <c r="BD172" s="18"/>
      <c r="BE172" s="18"/>
      <c r="BF172" s="18"/>
      <c r="BQ172" s="61"/>
      <c r="BR172" s="62"/>
      <c r="BS172" s="10"/>
      <c r="BT172" s="10"/>
      <c r="BU172" s="10"/>
      <c r="CV172" s="9"/>
    </row>
    <row r="173" spans="41:100" ht="16" x14ac:dyDescent="0.2">
      <c r="AO173" s="18"/>
      <c r="AP173" s="18"/>
      <c r="AQ173" s="18"/>
      <c r="AR173" s="18"/>
      <c r="AS173" s="18"/>
      <c r="AT173" s="18"/>
      <c r="AU173" s="18"/>
      <c r="AV173" s="18"/>
      <c r="AW173" s="18"/>
      <c r="AX173" s="18"/>
      <c r="AY173" s="18"/>
      <c r="AZ173" s="18"/>
      <c r="BA173" s="18"/>
      <c r="BB173" s="18"/>
      <c r="BC173" s="18"/>
      <c r="BD173" s="18"/>
      <c r="BE173" s="18"/>
      <c r="BF173" s="18"/>
      <c r="BQ173" s="61"/>
      <c r="BR173" s="62"/>
      <c r="BS173" s="10"/>
      <c r="BT173" s="10"/>
      <c r="BU173" s="10"/>
      <c r="CV173" s="9"/>
    </row>
    <row r="174" spans="41:100" ht="16" x14ac:dyDescent="0.2">
      <c r="AO174" s="18"/>
      <c r="AP174" s="18"/>
      <c r="AQ174" s="18"/>
      <c r="AR174" s="18"/>
      <c r="AS174" s="18"/>
      <c r="AT174" s="18"/>
      <c r="AU174" s="18"/>
      <c r="AV174" s="18"/>
      <c r="AW174" s="18"/>
      <c r="AX174" s="18"/>
      <c r="AY174" s="18"/>
      <c r="AZ174" s="18"/>
      <c r="BA174" s="18"/>
      <c r="BB174" s="18"/>
      <c r="BC174" s="18"/>
      <c r="BD174" s="18"/>
      <c r="BE174" s="18"/>
      <c r="BF174" s="18"/>
      <c r="BQ174" s="61"/>
      <c r="BR174" s="62"/>
      <c r="BS174" s="10"/>
      <c r="BT174" s="10"/>
      <c r="BU174" s="10"/>
      <c r="CV174" s="9"/>
    </row>
    <row r="175" spans="41:100" ht="16" x14ac:dyDescent="0.2">
      <c r="AO175" s="18"/>
      <c r="AP175" s="18"/>
      <c r="AQ175" s="18"/>
      <c r="AR175" s="18"/>
      <c r="AS175" s="18"/>
      <c r="AT175" s="18"/>
      <c r="AU175" s="18"/>
      <c r="AV175" s="18"/>
      <c r="AW175" s="18"/>
      <c r="AX175" s="18"/>
      <c r="AY175" s="18"/>
      <c r="AZ175" s="18"/>
      <c r="BA175" s="18"/>
      <c r="BB175" s="18"/>
      <c r="BC175" s="18"/>
      <c r="BD175" s="18"/>
      <c r="BE175" s="18"/>
      <c r="BF175" s="18"/>
      <c r="BQ175" s="61"/>
      <c r="BR175" s="62"/>
      <c r="BS175" s="10"/>
      <c r="BT175" s="10"/>
      <c r="BU175" s="10"/>
      <c r="CV175" s="9"/>
    </row>
    <row r="176" spans="41:100" ht="16" x14ac:dyDescent="0.2">
      <c r="AO176" s="18"/>
      <c r="AP176" s="18"/>
      <c r="AQ176" s="18"/>
      <c r="AR176" s="18"/>
      <c r="AS176" s="18"/>
      <c r="AT176" s="18"/>
      <c r="AU176" s="18"/>
      <c r="AV176" s="18"/>
      <c r="AW176" s="18"/>
      <c r="AX176" s="18"/>
      <c r="AY176" s="18"/>
      <c r="AZ176" s="18"/>
      <c r="BA176" s="18"/>
      <c r="BB176" s="18"/>
      <c r="BC176" s="18"/>
      <c r="BD176" s="18"/>
      <c r="BE176" s="18"/>
      <c r="BF176" s="18"/>
      <c r="BQ176" s="61"/>
      <c r="BR176" s="62"/>
      <c r="BS176" s="10"/>
      <c r="BT176" s="10"/>
      <c r="BU176" s="10"/>
      <c r="CV176" s="9"/>
    </row>
    <row r="177" spans="41:100" ht="16" x14ac:dyDescent="0.2">
      <c r="AO177" s="18"/>
      <c r="AP177" s="18"/>
      <c r="AQ177" s="18"/>
      <c r="AR177" s="18"/>
      <c r="AS177" s="18"/>
      <c r="AT177" s="18"/>
      <c r="AU177" s="18"/>
      <c r="AV177" s="18"/>
      <c r="AW177" s="18"/>
      <c r="AX177" s="18"/>
      <c r="AY177" s="18"/>
      <c r="AZ177" s="18"/>
      <c r="BA177" s="18"/>
      <c r="BB177" s="18"/>
      <c r="BC177" s="18"/>
      <c r="BD177" s="18"/>
      <c r="BE177" s="18"/>
      <c r="BF177" s="18"/>
      <c r="BQ177" s="61"/>
      <c r="BR177" s="62"/>
      <c r="BS177" s="10"/>
      <c r="BT177" s="10"/>
      <c r="BU177" s="10"/>
      <c r="CV177" s="9"/>
    </row>
    <row r="178" spans="41:100" ht="16" x14ac:dyDescent="0.2">
      <c r="AO178" s="18"/>
      <c r="AP178" s="18"/>
      <c r="AQ178" s="18"/>
      <c r="AR178" s="18"/>
      <c r="AS178" s="18"/>
      <c r="AT178" s="18"/>
      <c r="AU178" s="18"/>
      <c r="AV178" s="18"/>
      <c r="AW178" s="18"/>
      <c r="AX178" s="18"/>
      <c r="AY178" s="18"/>
      <c r="AZ178" s="18"/>
      <c r="BA178" s="18"/>
      <c r="BB178" s="18"/>
      <c r="BC178" s="18"/>
      <c r="BD178" s="18"/>
      <c r="BE178" s="18"/>
      <c r="BF178" s="18"/>
      <c r="BQ178" s="61"/>
      <c r="BR178" s="62"/>
      <c r="BS178" s="10"/>
      <c r="BT178" s="10"/>
      <c r="BU178" s="10"/>
      <c r="CV178" s="9"/>
    </row>
    <row r="179" spans="41:100" ht="16" x14ac:dyDescent="0.2">
      <c r="AO179" s="18"/>
      <c r="AP179" s="18"/>
      <c r="AQ179" s="18"/>
      <c r="AR179" s="18"/>
      <c r="AS179" s="18"/>
      <c r="AT179" s="18"/>
      <c r="AU179" s="18"/>
      <c r="AV179" s="18"/>
      <c r="AW179" s="18"/>
      <c r="AX179" s="18"/>
      <c r="AY179" s="18"/>
      <c r="AZ179" s="18"/>
      <c r="BA179" s="18"/>
      <c r="BB179" s="18"/>
      <c r="BC179" s="18"/>
      <c r="BD179" s="18"/>
      <c r="BE179" s="18"/>
      <c r="BF179" s="18"/>
      <c r="BQ179" s="61"/>
      <c r="BR179" s="62"/>
      <c r="BS179" s="10"/>
      <c r="BT179" s="10"/>
      <c r="BU179" s="10"/>
      <c r="CV179" s="9"/>
    </row>
    <row r="180" spans="41:100" ht="16" x14ac:dyDescent="0.2">
      <c r="AO180" s="18"/>
      <c r="AP180" s="18"/>
      <c r="AQ180" s="18"/>
      <c r="AR180" s="18"/>
      <c r="AS180" s="18"/>
      <c r="AT180" s="18"/>
      <c r="AU180" s="18"/>
      <c r="AV180" s="18"/>
      <c r="AW180" s="18"/>
      <c r="AX180" s="18"/>
      <c r="AY180" s="18"/>
      <c r="AZ180" s="18"/>
      <c r="BA180" s="18"/>
      <c r="BB180" s="18"/>
      <c r="BC180" s="18"/>
      <c r="BD180" s="18"/>
      <c r="BE180" s="18"/>
      <c r="BF180" s="18"/>
      <c r="BQ180" s="61"/>
      <c r="BR180" s="62"/>
      <c r="BS180" s="10"/>
      <c r="BT180" s="10"/>
      <c r="BU180" s="10"/>
      <c r="CV180" s="9"/>
    </row>
    <row r="181" spans="41:100" ht="16" x14ac:dyDescent="0.2">
      <c r="AO181" s="18"/>
      <c r="AP181" s="18"/>
      <c r="AQ181" s="18"/>
      <c r="AR181" s="18"/>
      <c r="AS181" s="18"/>
      <c r="AT181" s="18"/>
      <c r="AU181" s="18"/>
      <c r="AV181" s="18"/>
      <c r="AW181" s="18"/>
      <c r="AX181" s="18"/>
      <c r="AY181" s="18"/>
      <c r="AZ181" s="18"/>
      <c r="BA181" s="18"/>
      <c r="BB181" s="18"/>
      <c r="BC181" s="18"/>
      <c r="BD181" s="18"/>
      <c r="BE181" s="18"/>
      <c r="BF181" s="18"/>
      <c r="BQ181" s="61"/>
      <c r="BR181" s="62"/>
      <c r="BS181" s="10"/>
      <c r="BT181" s="10"/>
      <c r="BU181" s="10"/>
      <c r="CV181" s="9"/>
    </row>
    <row r="182" spans="41:100" ht="16" x14ac:dyDescent="0.2">
      <c r="AO182" s="18"/>
      <c r="AP182" s="18"/>
      <c r="AQ182" s="18"/>
      <c r="AR182" s="18"/>
      <c r="AS182" s="18"/>
      <c r="AT182" s="18"/>
      <c r="AU182" s="18"/>
      <c r="AV182" s="18"/>
      <c r="AW182" s="18"/>
      <c r="AX182" s="18"/>
      <c r="AY182" s="18"/>
      <c r="AZ182" s="18"/>
      <c r="BA182" s="18"/>
      <c r="BB182" s="18"/>
      <c r="BC182" s="18"/>
      <c r="BD182" s="18"/>
      <c r="BE182" s="18"/>
      <c r="BF182" s="18"/>
      <c r="BQ182" s="61"/>
      <c r="BR182" s="62"/>
      <c r="BS182" s="10"/>
      <c r="BT182" s="10"/>
      <c r="BU182" s="10"/>
      <c r="CV182" s="9"/>
    </row>
    <row r="183" spans="41:100" ht="16" x14ac:dyDescent="0.2">
      <c r="AO183" s="18"/>
      <c r="AP183" s="18"/>
      <c r="AQ183" s="18"/>
      <c r="AR183" s="18"/>
      <c r="AS183" s="18"/>
      <c r="AT183" s="18"/>
      <c r="AU183" s="18"/>
      <c r="AV183" s="18"/>
      <c r="AW183" s="18"/>
      <c r="AX183" s="18"/>
      <c r="AY183" s="18"/>
      <c r="AZ183" s="18"/>
      <c r="BA183" s="18"/>
      <c r="BB183" s="18"/>
      <c r="BC183" s="18"/>
      <c r="BD183" s="18"/>
      <c r="BE183" s="18"/>
      <c r="BF183" s="18"/>
      <c r="BQ183" s="61"/>
      <c r="BR183" s="62"/>
      <c r="BS183" s="10"/>
      <c r="BT183" s="10"/>
      <c r="BU183" s="10"/>
      <c r="CV183" s="9"/>
    </row>
    <row r="184" spans="41:100" ht="16" x14ac:dyDescent="0.2">
      <c r="AO184" s="18"/>
      <c r="AP184" s="18"/>
      <c r="AQ184" s="18"/>
      <c r="AR184" s="18"/>
      <c r="AS184" s="18"/>
      <c r="AT184" s="18"/>
      <c r="AU184" s="18"/>
      <c r="AV184" s="18"/>
      <c r="AW184" s="18"/>
      <c r="AX184" s="18"/>
      <c r="AY184" s="18"/>
      <c r="AZ184" s="18"/>
      <c r="BA184" s="18"/>
      <c r="BB184" s="18"/>
      <c r="BC184" s="18"/>
      <c r="BD184" s="18"/>
      <c r="BE184" s="18"/>
      <c r="BF184" s="18"/>
      <c r="BQ184" s="61"/>
      <c r="BR184" s="62"/>
      <c r="BS184" s="10"/>
      <c r="BT184" s="10"/>
      <c r="BU184" s="10"/>
      <c r="CV184" s="9"/>
    </row>
    <row r="185" spans="41:100" ht="16" x14ac:dyDescent="0.2">
      <c r="AO185" s="18"/>
      <c r="AP185" s="18"/>
      <c r="AQ185" s="18"/>
      <c r="AR185" s="18"/>
      <c r="AS185" s="18"/>
      <c r="AT185" s="18"/>
      <c r="AU185" s="18"/>
      <c r="AV185" s="18"/>
      <c r="AW185" s="18"/>
      <c r="AX185" s="18"/>
      <c r="AY185" s="18"/>
      <c r="AZ185" s="18"/>
      <c r="BA185" s="18"/>
      <c r="BB185" s="18"/>
      <c r="BC185" s="18"/>
      <c r="BD185" s="18"/>
      <c r="BE185" s="18"/>
      <c r="BF185" s="18"/>
      <c r="BQ185" s="61"/>
      <c r="BR185" s="62"/>
      <c r="BS185" s="10"/>
      <c r="BT185" s="10"/>
      <c r="BU185" s="10"/>
      <c r="CV185" s="9"/>
    </row>
    <row r="186" spans="41:100" ht="16" x14ac:dyDescent="0.2">
      <c r="AO186" s="18"/>
      <c r="AP186" s="18"/>
      <c r="AQ186" s="18"/>
      <c r="AR186" s="18"/>
      <c r="AS186" s="18"/>
      <c r="AT186" s="18"/>
      <c r="AU186" s="18"/>
      <c r="AV186" s="18"/>
      <c r="AW186" s="18"/>
      <c r="AX186" s="18"/>
      <c r="AY186" s="18"/>
      <c r="AZ186" s="18"/>
      <c r="BA186" s="18"/>
      <c r="BB186" s="18"/>
      <c r="BC186" s="18"/>
      <c r="BD186" s="18"/>
      <c r="BE186" s="18"/>
      <c r="BF186" s="18"/>
      <c r="BQ186" s="61"/>
      <c r="BR186" s="62"/>
      <c r="BS186" s="10"/>
      <c r="BT186" s="10"/>
      <c r="BU186" s="10"/>
      <c r="CV186" s="9"/>
    </row>
    <row r="187" spans="41:100" ht="16" x14ac:dyDescent="0.2">
      <c r="AO187" s="18"/>
      <c r="AP187" s="18"/>
      <c r="AQ187" s="18"/>
      <c r="AR187" s="18"/>
      <c r="AS187" s="18"/>
      <c r="AT187" s="18"/>
      <c r="AU187" s="18"/>
      <c r="AV187" s="18"/>
      <c r="AW187" s="18"/>
      <c r="AX187" s="18"/>
      <c r="AY187" s="18"/>
      <c r="AZ187" s="18"/>
      <c r="BA187" s="18"/>
      <c r="BB187" s="18"/>
      <c r="BC187" s="18"/>
      <c r="BD187" s="18"/>
      <c r="BE187" s="18"/>
      <c r="BF187" s="18"/>
      <c r="BQ187" s="61"/>
      <c r="BR187" s="62"/>
      <c r="BS187" s="10"/>
      <c r="BT187" s="10"/>
      <c r="BU187" s="10"/>
      <c r="CV187" s="9"/>
    </row>
    <row r="188" spans="41:100" ht="16" x14ac:dyDescent="0.2">
      <c r="AO188" s="18"/>
      <c r="AP188" s="18"/>
      <c r="AQ188" s="18"/>
      <c r="AR188" s="18"/>
      <c r="AS188" s="18"/>
      <c r="AT188" s="18"/>
      <c r="AU188" s="18"/>
      <c r="AV188" s="18"/>
      <c r="AW188" s="18"/>
      <c r="AX188" s="18"/>
      <c r="AY188" s="18"/>
      <c r="AZ188" s="18"/>
      <c r="BA188" s="18"/>
      <c r="BB188" s="18"/>
      <c r="BC188" s="18"/>
      <c r="BD188" s="18"/>
      <c r="BE188" s="18"/>
      <c r="BF188" s="18"/>
      <c r="BQ188" s="61"/>
      <c r="BR188" s="62"/>
      <c r="BS188" s="10"/>
      <c r="BT188" s="10"/>
      <c r="BU188" s="10"/>
      <c r="CV188" s="9"/>
    </row>
    <row r="189" spans="41:100" ht="16" x14ac:dyDescent="0.2">
      <c r="AO189" s="18"/>
      <c r="AP189" s="18"/>
      <c r="AQ189" s="18"/>
      <c r="AR189" s="18"/>
      <c r="AS189" s="18"/>
      <c r="AT189" s="18"/>
      <c r="AU189" s="18"/>
      <c r="AV189" s="18"/>
      <c r="AW189" s="18"/>
      <c r="AX189" s="18"/>
      <c r="AY189" s="18"/>
      <c r="AZ189" s="18"/>
      <c r="BA189" s="18"/>
      <c r="BB189" s="18"/>
      <c r="BC189" s="18"/>
      <c r="BD189" s="18"/>
      <c r="BE189" s="18"/>
      <c r="BF189" s="18"/>
      <c r="BQ189" s="61"/>
      <c r="BR189" s="62"/>
      <c r="BS189" s="10"/>
      <c r="BT189" s="10"/>
      <c r="BU189" s="10"/>
      <c r="CV189" s="9"/>
    </row>
    <row r="190" spans="41:100" ht="16" x14ac:dyDescent="0.2">
      <c r="AO190" s="18"/>
      <c r="AP190" s="18"/>
      <c r="AQ190" s="18"/>
      <c r="AR190" s="18"/>
      <c r="AS190" s="18"/>
      <c r="AT190" s="18"/>
      <c r="AU190" s="18"/>
      <c r="AV190" s="18"/>
      <c r="AW190" s="18"/>
      <c r="AX190" s="18"/>
      <c r="AY190" s="18"/>
      <c r="AZ190" s="18"/>
      <c r="BA190" s="18"/>
      <c r="BB190" s="18"/>
      <c r="BC190" s="18"/>
      <c r="BD190" s="18"/>
      <c r="BE190" s="18"/>
      <c r="BF190" s="18"/>
      <c r="BQ190" s="61"/>
      <c r="BR190" s="62"/>
      <c r="BS190" s="10"/>
      <c r="BT190" s="10"/>
      <c r="BU190" s="10"/>
      <c r="CV190" s="9"/>
    </row>
    <row r="191" spans="41:100" ht="16" x14ac:dyDescent="0.2">
      <c r="AO191" s="18"/>
      <c r="AP191" s="18"/>
      <c r="AQ191" s="18"/>
      <c r="AR191" s="18"/>
      <c r="AS191" s="18"/>
      <c r="AT191" s="18"/>
      <c r="AU191" s="18"/>
      <c r="AV191" s="18"/>
      <c r="AW191" s="18"/>
      <c r="AX191" s="18"/>
      <c r="AY191" s="18"/>
      <c r="AZ191" s="18"/>
      <c r="BA191" s="18"/>
      <c r="BB191" s="18"/>
      <c r="BC191" s="18"/>
      <c r="BD191" s="18"/>
      <c r="BE191" s="18"/>
      <c r="BF191" s="18"/>
      <c r="BQ191" s="61"/>
      <c r="BR191" s="62"/>
      <c r="BS191" s="10"/>
      <c r="BT191" s="10"/>
      <c r="BU191" s="10"/>
      <c r="CV191" s="9"/>
    </row>
    <row r="192" spans="41:100" ht="16" x14ac:dyDescent="0.2">
      <c r="AO192" s="18"/>
      <c r="AP192" s="18"/>
      <c r="AQ192" s="18"/>
      <c r="AR192" s="18"/>
      <c r="AS192" s="18"/>
      <c r="AT192" s="18"/>
      <c r="AU192" s="18"/>
      <c r="AV192" s="18"/>
      <c r="AW192" s="18"/>
      <c r="AX192" s="18"/>
      <c r="AY192" s="18"/>
      <c r="AZ192" s="18"/>
      <c r="BA192" s="18"/>
      <c r="BB192" s="18"/>
      <c r="BC192" s="18"/>
      <c r="BD192" s="18"/>
      <c r="BE192" s="18"/>
      <c r="BF192" s="18"/>
      <c r="BQ192" s="61"/>
      <c r="BR192" s="62"/>
      <c r="BS192" s="10"/>
      <c r="BT192" s="10"/>
      <c r="BU192" s="10"/>
      <c r="CV192" s="9"/>
    </row>
    <row r="193" spans="41:103" ht="16" x14ac:dyDescent="0.2">
      <c r="AO193" s="18"/>
      <c r="AP193" s="18"/>
      <c r="AQ193" s="18"/>
      <c r="AR193" s="18"/>
      <c r="AS193" s="18"/>
      <c r="AT193" s="18"/>
      <c r="AU193" s="18"/>
      <c r="AV193" s="18"/>
      <c r="AW193" s="18"/>
      <c r="AX193" s="18"/>
      <c r="AY193" s="18"/>
      <c r="AZ193" s="18"/>
      <c r="BA193" s="18"/>
      <c r="BB193" s="18"/>
      <c r="BC193" s="18"/>
      <c r="BD193" s="18"/>
      <c r="BE193" s="18"/>
      <c r="BF193" s="18"/>
      <c r="BQ193" s="61"/>
      <c r="BR193" s="62"/>
      <c r="BS193" s="10"/>
      <c r="BT193" s="10"/>
      <c r="BU193" s="10"/>
      <c r="CV193" s="9"/>
    </row>
    <row r="194" spans="41:103" ht="16" x14ac:dyDescent="0.2">
      <c r="AO194" s="18"/>
      <c r="AP194" s="18"/>
      <c r="AQ194" s="18"/>
      <c r="AR194" s="18"/>
      <c r="AS194" s="18"/>
      <c r="AT194" s="18"/>
      <c r="AU194" s="18"/>
      <c r="AV194" s="18"/>
      <c r="AW194" s="18"/>
      <c r="AX194" s="18"/>
      <c r="AY194" s="18"/>
      <c r="AZ194" s="18"/>
      <c r="BA194" s="18"/>
      <c r="BB194" s="18"/>
      <c r="BC194" s="18"/>
      <c r="BD194" s="18"/>
      <c r="BE194" s="18"/>
      <c r="BF194" s="18"/>
      <c r="BQ194" s="61"/>
      <c r="BR194" s="62"/>
      <c r="BS194" s="10"/>
      <c r="BT194" s="10"/>
      <c r="BU194" s="10"/>
      <c r="CV194" s="9"/>
    </row>
    <row r="195" spans="41:103" ht="16" x14ac:dyDescent="0.2">
      <c r="AO195" s="18"/>
      <c r="AP195" s="18"/>
      <c r="AQ195" s="18"/>
      <c r="AR195" s="18"/>
      <c r="AS195" s="18"/>
      <c r="AT195" s="18"/>
      <c r="AU195" s="18"/>
      <c r="AV195" s="18"/>
      <c r="AW195" s="18"/>
      <c r="AX195" s="18"/>
      <c r="AY195" s="18"/>
      <c r="AZ195" s="18"/>
      <c r="BA195" s="18"/>
      <c r="BB195" s="18"/>
      <c r="BC195" s="18"/>
      <c r="BD195" s="18"/>
      <c r="BE195" s="18"/>
      <c r="BF195" s="18"/>
      <c r="BQ195" s="61"/>
      <c r="BR195" s="62"/>
      <c r="BS195" s="10"/>
      <c r="BT195" s="10"/>
      <c r="BU195" s="10"/>
      <c r="CV195" s="9"/>
    </row>
    <row r="196" spans="41:103" ht="16" x14ac:dyDescent="0.2">
      <c r="AO196" s="18"/>
      <c r="AP196" s="18"/>
      <c r="AQ196" s="18"/>
      <c r="AR196" s="18"/>
      <c r="AS196" s="18"/>
      <c r="AT196" s="18"/>
      <c r="AU196" s="18"/>
      <c r="AV196" s="18"/>
      <c r="AW196" s="18"/>
      <c r="AX196" s="18"/>
      <c r="AY196" s="18"/>
      <c r="AZ196" s="18"/>
      <c r="BA196" s="18"/>
      <c r="BB196" s="18"/>
      <c r="BC196" s="18"/>
      <c r="BD196" s="18"/>
      <c r="BE196" s="18"/>
      <c r="BF196" s="18"/>
      <c r="BQ196" s="61"/>
      <c r="BR196" s="62"/>
      <c r="BS196" s="10"/>
      <c r="BT196" s="10"/>
      <c r="BU196" s="10"/>
      <c r="CV196" s="9"/>
    </row>
    <row r="197" spans="41:103" ht="16" x14ac:dyDescent="0.2">
      <c r="AO197" s="18"/>
      <c r="AP197" s="18"/>
      <c r="AQ197" s="18"/>
      <c r="AR197" s="18"/>
      <c r="AS197" s="18"/>
      <c r="AT197" s="18"/>
      <c r="AU197" s="18"/>
      <c r="AV197" s="18"/>
      <c r="AW197" s="18"/>
      <c r="AX197" s="18"/>
      <c r="AY197" s="18"/>
      <c r="AZ197" s="18"/>
      <c r="BA197" s="18"/>
      <c r="BB197" s="18"/>
      <c r="BC197" s="18"/>
      <c r="BD197" s="18"/>
      <c r="BE197" s="18"/>
      <c r="BF197" s="18"/>
      <c r="BQ197" s="61"/>
      <c r="BR197" s="62"/>
      <c r="BS197" s="10"/>
      <c r="BT197" s="10"/>
      <c r="BU197" s="10"/>
      <c r="CV197" s="9"/>
    </row>
    <row r="198" spans="41:103" ht="16" x14ac:dyDescent="0.2">
      <c r="AO198" s="18"/>
      <c r="AP198" s="18"/>
      <c r="AQ198" s="18"/>
      <c r="AR198" s="18"/>
      <c r="AS198" s="18"/>
      <c r="AT198" s="18"/>
      <c r="AU198" s="18"/>
      <c r="AV198" s="18"/>
      <c r="AW198" s="18"/>
      <c r="AX198" s="18"/>
      <c r="AY198" s="18"/>
      <c r="AZ198" s="18"/>
      <c r="BA198" s="18"/>
      <c r="BB198" s="18"/>
      <c r="BC198" s="18"/>
      <c r="BD198" s="18"/>
      <c r="BE198" s="18"/>
      <c r="BF198" s="18"/>
      <c r="BQ198" s="61"/>
      <c r="BR198" s="62"/>
      <c r="BS198" s="10"/>
      <c r="BT198" s="10"/>
      <c r="BU198" s="10"/>
      <c r="CV198" s="9"/>
    </row>
    <row r="199" spans="41:103" ht="16" x14ac:dyDescent="0.2">
      <c r="AO199" s="18"/>
      <c r="AP199" s="18"/>
      <c r="AQ199" s="18"/>
      <c r="AR199" s="18"/>
      <c r="AS199" s="18"/>
      <c r="AT199" s="18"/>
      <c r="AU199" s="18"/>
      <c r="AV199" s="18"/>
      <c r="AW199" s="18"/>
      <c r="AX199" s="18"/>
      <c r="AY199" s="18"/>
      <c r="AZ199" s="18"/>
      <c r="BA199" s="18"/>
      <c r="BB199" s="18"/>
      <c r="BC199" s="18"/>
      <c r="BD199" s="18"/>
      <c r="BE199" s="18"/>
      <c r="BF199" s="18"/>
      <c r="BQ199" s="61"/>
      <c r="BR199" s="62"/>
      <c r="BS199" s="10"/>
      <c r="BT199" s="10"/>
      <c r="BU199" s="10"/>
      <c r="CV199" s="9"/>
    </row>
    <row r="200" spans="41:103" ht="16" x14ac:dyDescent="0.2">
      <c r="AO200" s="18"/>
      <c r="AP200" s="18"/>
      <c r="AQ200" s="18"/>
      <c r="AR200" s="18"/>
      <c r="AS200" s="18"/>
      <c r="AT200" s="18"/>
      <c r="AU200" s="18"/>
      <c r="AV200" s="18"/>
      <c r="AW200" s="18"/>
      <c r="AX200" s="18"/>
      <c r="AY200" s="18"/>
      <c r="AZ200" s="18"/>
      <c r="BA200" s="18"/>
      <c r="BB200" s="18"/>
      <c r="BC200" s="18"/>
      <c r="BD200" s="18"/>
      <c r="BE200" s="18"/>
      <c r="BF200" s="18"/>
      <c r="BQ200" s="61"/>
      <c r="BR200" s="62"/>
      <c r="BS200" s="10"/>
      <c r="BT200" s="10"/>
      <c r="BU200" s="10"/>
      <c r="CV200" s="9"/>
    </row>
    <row r="201" spans="41:103" ht="16" x14ac:dyDescent="0.2">
      <c r="AO201" s="18"/>
      <c r="AP201" s="18"/>
      <c r="AQ201" s="18"/>
      <c r="AR201" s="18"/>
      <c r="AS201" s="18"/>
      <c r="AT201" s="18"/>
      <c r="AU201" s="18"/>
      <c r="AV201" s="18"/>
      <c r="AW201" s="18"/>
      <c r="AX201" s="18"/>
      <c r="AY201" s="18"/>
      <c r="AZ201" s="18"/>
      <c r="BA201" s="18"/>
      <c r="BB201" s="18"/>
      <c r="BC201" s="18"/>
      <c r="BD201" s="18"/>
      <c r="BE201" s="18"/>
      <c r="BF201" s="18"/>
      <c r="BQ201" s="61"/>
      <c r="BR201" s="62"/>
      <c r="BS201" s="10"/>
      <c r="BT201" s="10"/>
      <c r="BU201" s="10"/>
      <c r="CV201" s="11"/>
    </row>
    <row r="202" spans="41:103" ht="16" x14ac:dyDescent="0.2">
      <c r="AO202" s="18"/>
      <c r="AP202" s="18"/>
      <c r="AQ202" s="18"/>
      <c r="AR202" s="18"/>
      <c r="AS202" s="18"/>
      <c r="AT202" s="18"/>
      <c r="AU202" s="18"/>
      <c r="AV202" s="18"/>
      <c r="AW202" s="18"/>
      <c r="AX202" s="18"/>
      <c r="AY202" s="18"/>
      <c r="AZ202" s="18"/>
      <c r="BA202" s="18"/>
      <c r="BB202" s="18"/>
      <c r="BC202" s="18"/>
      <c r="BD202" s="18"/>
      <c r="BE202" s="18"/>
      <c r="BF202" s="18"/>
      <c r="BQ202" s="61"/>
      <c r="BR202" s="62"/>
      <c r="BS202" s="10"/>
      <c r="BT202" s="10"/>
      <c r="BU202" s="10"/>
      <c r="CV202" s="84"/>
    </row>
    <row r="203" spans="41:103" ht="16" x14ac:dyDescent="0.2">
      <c r="AO203" s="18"/>
      <c r="AP203" s="18"/>
      <c r="AQ203" s="18"/>
      <c r="AR203" s="18"/>
      <c r="AS203" s="18"/>
      <c r="AT203" s="18"/>
      <c r="AU203" s="18"/>
      <c r="AV203" s="18"/>
      <c r="AW203" s="18"/>
      <c r="AX203" s="18"/>
      <c r="AY203" s="18"/>
      <c r="AZ203" s="18"/>
      <c r="BA203" s="18"/>
      <c r="BB203" s="18"/>
      <c r="BC203" s="18"/>
      <c r="BD203" s="18"/>
      <c r="BE203" s="18"/>
      <c r="BF203" s="18"/>
      <c r="BQ203" s="61"/>
      <c r="BR203" s="62"/>
      <c r="BS203" s="10"/>
      <c r="BT203" s="10"/>
      <c r="BU203" s="10"/>
      <c r="CV203" s="84"/>
    </row>
    <row r="204" spans="41:103" ht="16" x14ac:dyDescent="0.2">
      <c r="AO204" s="18"/>
      <c r="AP204" s="18"/>
      <c r="AQ204" s="18"/>
      <c r="AR204" s="18"/>
      <c r="AS204" s="18"/>
      <c r="AT204" s="18"/>
      <c r="AU204" s="18"/>
      <c r="AV204" s="18"/>
      <c r="AW204" s="18"/>
      <c r="AX204" s="18"/>
      <c r="AY204" s="18"/>
      <c r="AZ204" s="18"/>
      <c r="BA204" s="18"/>
      <c r="BB204" s="18"/>
      <c r="BC204" s="18"/>
      <c r="BD204" s="18"/>
      <c r="BE204" s="18"/>
      <c r="BF204" s="18"/>
      <c r="BQ204" s="61"/>
      <c r="BR204" s="62"/>
      <c r="BS204" s="10"/>
      <c r="BT204" s="10"/>
      <c r="BU204" s="10"/>
      <c r="CV204" s="12"/>
    </row>
    <row r="205" spans="41:103" ht="16" x14ac:dyDescent="0.2">
      <c r="AO205" s="18"/>
      <c r="AP205" s="18"/>
      <c r="AQ205" s="18"/>
      <c r="AR205" s="18"/>
      <c r="AS205" s="18"/>
      <c r="AT205" s="18"/>
      <c r="AU205" s="18"/>
      <c r="AV205" s="18"/>
      <c r="AW205" s="18"/>
      <c r="AX205" s="18"/>
      <c r="AY205" s="18"/>
      <c r="AZ205" s="18"/>
      <c r="BA205" s="18"/>
      <c r="BB205" s="18"/>
      <c r="BC205" s="18"/>
      <c r="BD205" s="18"/>
      <c r="BE205" s="18"/>
      <c r="BF205" s="18"/>
      <c r="BQ205" s="61"/>
      <c r="BR205" s="62"/>
      <c r="BS205" s="10"/>
      <c r="BT205" s="10"/>
      <c r="BU205" s="10"/>
    </row>
    <row r="206" spans="41:103" ht="16" x14ac:dyDescent="0.2">
      <c r="AO206" s="18"/>
      <c r="AP206" s="18"/>
      <c r="AQ206" s="18"/>
      <c r="AR206" s="18"/>
      <c r="AS206" s="18"/>
      <c r="AT206" s="18"/>
      <c r="AU206" s="18"/>
      <c r="AV206" s="18"/>
      <c r="AW206" s="18"/>
      <c r="AX206" s="18"/>
      <c r="AY206" s="18"/>
      <c r="AZ206" s="18"/>
      <c r="BA206" s="18"/>
      <c r="BB206" s="18"/>
      <c r="BC206" s="18"/>
      <c r="BD206" s="18"/>
      <c r="BE206" s="18"/>
      <c r="BF206" s="18"/>
      <c r="BQ206" s="61"/>
      <c r="BR206" s="62"/>
      <c r="BS206" s="10"/>
      <c r="BT206" s="10"/>
      <c r="BU206" s="10"/>
    </row>
    <row r="207" spans="41:103" ht="16" x14ac:dyDescent="0.2">
      <c r="AO207" s="18"/>
      <c r="AP207" s="18"/>
      <c r="AQ207" s="18"/>
      <c r="AR207" s="18"/>
      <c r="AS207" s="18"/>
      <c r="AT207" s="18"/>
      <c r="AU207" s="18"/>
      <c r="AV207" s="18"/>
      <c r="AW207" s="18"/>
      <c r="AX207" s="18"/>
      <c r="AY207" s="18"/>
      <c r="AZ207" s="18"/>
      <c r="BA207" s="18"/>
      <c r="BB207" s="18"/>
      <c r="BC207" s="18"/>
      <c r="BD207" s="18"/>
      <c r="BE207" s="18"/>
      <c r="BF207" s="18"/>
      <c r="BQ207" s="61"/>
      <c r="BR207" s="62"/>
      <c r="BS207" s="10"/>
      <c r="BT207" s="10"/>
      <c r="BU207" s="10"/>
    </row>
    <row r="208" spans="41:103" ht="16" x14ac:dyDescent="0.2">
      <c r="AO208" s="18"/>
      <c r="AP208" s="18"/>
      <c r="AQ208" s="18"/>
      <c r="AR208" s="18"/>
      <c r="AS208" s="18"/>
      <c r="AT208" s="18"/>
      <c r="AU208" s="18"/>
      <c r="AV208" s="18"/>
      <c r="AW208" s="18"/>
      <c r="AX208" s="18"/>
      <c r="AY208" s="18"/>
      <c r="AZ208" s="18"/>
      <c r="BA208" s="18"/>
      <c r="BB208" s="18"/>
      <c r="BC208" s="18"/>
      <c r="BD208" s="18"/>
      <c r="BE208" s="18"/>
      <c r="BF208" s="18"/>
      <c r="BQ208" s="61"/>
      <c r="BR208" s="62"/>
      <c r="BS208" s="10"/>
      <c r="BT208" s="10"/>
      <c r="BU208" s="10"/>
      <c r="CW208" s="4"/>
      <c r="CX208" s="4"/>
      <c r="CY208" s="4"/>
    </row>
    <row r="209" spans="41:103" ht="16" x14ac:dyDescent="0.2">
      <c r="AO209" s="18"/>
      <c r="AP209" s="18"/>
      <c r="AQ209" s="18"/>
      <c r="AR209" s="18"/>
      <c r="AS209" s="18"/>
      <c r="AT209" s="18"/>
      <c r="AU209" s="18"/>
      <c r="AV209" s="18"/>
      <c r="AW209" s="18"/>
      <c r="AX209" s="18"/>
      <c r="AY209" s="18"/>
      <c r="AZ209" s="18"/>
      <c r="BA209" s="18"/>
      <c r="BB209" s="18"/>
      <c r="BC209" s="18"/>
      <c r="BD209" s="18"/>
      <c r="BE209" s="18"/>
      <c r="BF209" s="18"/>
      <c r="BQ209" s="61"/>
      <c r="BR209" s="62"/>
      <c r="BS209" s="10"/>
      <c r="BT209" s="10"/>
      <c r="BU209" s="10"/>
      <c r="CW209" s="4"/>
      <c r="CX209" s="4"/>
      <c r="CY209" s="4"/>
    </row>
    <row r="210" spans="41:103" ht="16" x14ac:dyDescent="0.2">
      <c r="AO210" s="18"/>
      <c r="AP210" s="18"/>
      <c r="AQ210" s="18"/>
      <c r="AR210" s="18"/>
      <c r="AS210" s="18"/>
      <c r="AT210" s="18"/>
      <c r="AU210" s="18"/>
      <c r="AV210" s="18"/>
      <c r="AW210" s="18"/>
      <c r="AX210" s="18"/>
      <c r="AY210" s="18"/>
      <c r="AZ210" s="18"/>
      <c r="BA210" s="18"/>
      <c r="BB210" s="18"/>
      <c r="BC210" s="18"/>
      <c r="BD210" s="18"/>
      <c r="BE210" s="18"/>
      <c r="BF210" s="18"/>
      <c r="BQ210" s="61"/>
      <c r="BR210" s="62"/>
      <c r="BS210" s="10"/>
      <c r="BT210" s="10"/>
      <c r="BU210" s="10"/>
      <c r="CW210" s="4"/>
      <c r="CX210" s="4"/>
      <c r="CY210" s="4"/>
    </row>
    <row r="211" spans="41:103" ht="16" x14ac:dyDescent="0.2">
      <c r="AO211" s="18"/>
      <c r="AP211" s="18"/>
      <c r="AQ211" s="18"/>
      <c r="AR211" s="18"/>
      <c r="AS211" s="18"/>
      <c r="AT211" s="18"/>
      <c r="AU211" s="18"/>
      <c r="AV211" s="18"/>
      <c r="AW211" s="18"/>
      <c r="AX211" s="18"/>
      <c r="AY211" s="18"/>
      <c r="AZ211" s="18"/>
      <c r="BA211" s="18"/>
      <c r="BB211" s="18"/>
      <c r="BC211" s="18"/>
      <c r="BD211" s="18"/>
      <c r="BE211" s="18"/>
      <c r="BF211" s="18"/>
      <c r="BQ211" s="61"/>
      <c r="BR211" s="62"/>
      <c r="BS211" s="10"/>
      <c r="BT211" s="10"/>
      <c r="BU211" s="10"/>
      <c r="CW211" s="4"/>
      <c r="CX211" s="4"/>
      <c r="CY211" s="4"/>
    </row>
    <row r="212" spans="41:103" ht="16" x14ac:dyDescent="0.2">
      <c r="AO212" s="18"/>
      <c r="AP212" s="18"/>
      <c r="AQ212" s="18"/>
      <c r="AR212" s="18"/>
      <c r="AS212" s="18"/>
      <c r="AT212" s="18"/>
      <c r="AU212" s="18"/>
      <c r="AV212" s="18"/>
      <c r="AW212" s="18"/>
      <c r="AX212" s="18"/>
      <c r="AY212" s="18"/>
      <c r="AZ212" s="18"/>
      <c r="BA212" s="18"/>
      <c r="BB212" s="18"/>
      <c r="BC212" s="18"/>
      <c r="BD212" s="18"/>
      <c r="BE212" s="18"/>
      <c r="BF212" s="18"/>
      <c r="BQ212" s="61"/>
      <c r="BR212" s="62"/>
      <c r="BS212" s="10"/>
      <c r="BT212" s="10"/>
      <c r="BU212" s="10"/>
      <c r="CW212" s="4"/>
      <c r="CX212" s="4"/>
      <c r="CY212" s="4"/>
    </row>
    <row r="213" spans="41:103" ht="16" x14ac:dyDescent="0.2">
      <c r="AO213" s="18"/>
      <c r="AP213" s="18"/>
      <c r="AQ213" s="18"/>
      <c r="AR213" s="18"/>
      <c r="AS213" s="18"/>
      <c r="AT213" s="18"/>
      <c r="AU213" s="18"/>
      <c r="AV213" s="18"/>
      <c r="AW213" s="18"/>
      <c r="AX213" s="18"/>
      <c r="AY213" s="18"/>
      <c r="AZ213" s="18"/>
      <c r="BA213" s="18"/>
      <c r="BB213" s="18"/>
      <c r="BC213" s="18"/>
      <c r="BD213" s="18"/>
      <c r="BE213" s="18"/>
      <c r="BF213" s="18"/>
      <c r="BQ213" s="61"/>
      <c r="BR213" s="62"/>
      <c r="BS213" s="10"/>
      <c r="BT213" s="10"/>
      <c r="BU213" s="10"/>
      <c r="CW213" s="4"/>
      <c r="CX213" s="4"/>
      <c r="CY213" s="4"/>
    </row>
    <row r="214" spans="41:103" ht="16" x14ac:dyDescent="0.2">
      <c r="BQ214" s="61"/>
      <c r="BR214" s="62"/>
      <c r="BS214" s="10"/>
      <c r="BT214" s="10"/>
      <c r="BU214" s="10"/>
      <c r="CW214" s="4"/>
      <c r="CX214" s="4"/>
      <c r="CY214" s="4"/>
    </row>
    <row r="215" spans="41:103" ht="16" x14ac:dyDescent="0.2">
      <c r="BQ215" s="61"/>
      <c r="BR215" s="62"/>
      <c r="BS215" s="10"/>
      <c r="BT215" s="10"/>
      <c r="BU215" s="10"/>
      <c r="CW215" s="4"/>
      <c r="CX215" s="4"/>
      <c r="CY215" s="4"/>
    </row>
    <row r="216" spans="41:103" ht="16" x14ac:dyDescent="0.2">
      <c r="BQ216" s="61"/>
      <c r="BR216" s="62"/>
      <c r="BS216" s="10"/>
      <c r="BT216" s="10"/>
      <c r="BU216" s="10"/>
      <c r="CW216" s="4"/>
      <c r="CX216" s="4"/>
      <c r="CY216" s="4"/>
    </row>
    <row r="217" spans="41:103" ht="16" x14ac:dyDescent="0.2">
      <c r="BQ217" s="61"/>
      <c r="BR217" s="62"/>
      <c r="BS217" s="10"/>
      <c r="BT217" s="10"/>
      <c r="BU217" s="10"/>
      <c r="CW217" s="4"/>
      <c r="CX217" s="4"/>
      <c r="CY217" s="4"/>
    </row>
    <row r="218" spans="41:103" ht="16" x14ac:dyDescent="0.2">
      <c r="BQ218" s="61"/>
      <c r="BR218" s="62"/>
      <c r="BS218" s="10"/>
      <c r="BT218" s="10"/>
      <c r="BU218" s="10"/>
      <c r="CW218" s="4"/>
      <c r="CX218" s="4"/>
      <c r="CY218" s="4"/>
    </row>
    <row r="219" spans="41:103" ht="16" x14ac:dyDescent="0.2">
      <c r="BQ219" s="61"/>
      <c r="BR219" s="62"/>
      <c r="BS219" s="10"/>
      <c r="BT219" s="10"/>
      <c r="BU219" s="10"/>
      <c r="CW219" s="4"/>
      <c r="CX219" s="4"/>
      <c r="CY219" s="4"/>
    </row>
    <row r="220" spans="41:103" ht="16" x14ac:dyDescent="0.2">
      <c r="BQ220" s="61"/>
      <c r="BR220" s="62"/>
      <c r="BS220" s="10"/>
      <c r="BT220" s="10"/>
      <c r="BU220" s="10"/>
      <c r="CW220" s="4"/>
      <c r="CX220" s="4"/>
      <c r="CY220" s="4"/>
    </row>
    <row r="221" spans="41:103" ht="16" hidden="1" x14ac:dyDescent="0.2">
      <c r="BQ221" s="61"/>
      <c r="BR221" s="62"/>
      <c r="BS221" s="10"/>
      <c r="BT221" s="10"/>
      <c r="BU221" s="10"/>
      <c r="CW221" s="4"/>
      <c r="CX221" s="4"/>
      <c r="CY221" s="4"/>
    </row>
    <row r="222" spans="41:103" ht="16" hidden="1" x14ac:dyDescent="0.2">
      <c r="BQ222" s="61"/>
      <c r="BR222" s="62"/>
      <c r="BS222" s="10"/>
      <c r="BT222" s="10"/>
      <c r="BU222" s="10"/>
      <c r="CW222" s="4"/>
      <c r="CX222" s="4"/>
      <c r="CY222" s="4"/>
    </row>
    <row r="223" spans="41:103" ht="16" x14ac:dyDescent="0.2">
      <c r="BQ223" s="61"/>
      <c r="BR223" s="62"/>
      <c r="BS223" s="10"/>
      <c r="BT223" s="10"/>
      <c r="BU223" s="10"/>
      <c r="CW223" s="4"/>
      <c r="CX223" s="4"/>
      <c r="CY223" s="4"/>
    </row>
    <row r="224" spans="41:103" ht="16" x14ac:dyDescent="0.2">
      <c r="BQ224" s="61"/>
      <c r="BR224" s="62"/>
      <c r="BS224" s="10"/>
      <c r="BT224" s="10"/>
      <c r="BU224" s="10"/>
      <c r="CW224" s="4"/>
      <c r="CX224" s="4"/>
      <c r="CY224" s="4"/>
    </row>
    <row r="225" spans="1:106" ht="16" x14ac:dyDescent="0.2">
      <c r="BQ225" s="61"/>
      <c r="BR225" s="62"/>
      <c r="BS225" s="10"/>
      <c r="BT225" s="10"/>
      <c r="BU225" s="10"/>
      <c r="CW225" s="4"/>
      <c r="CX225" s="4"/>
      <c r="CY225" s="4"/>
      <c r="CZ225" s="4"/>
      <c r="DA225" s="4"/>
      <c r="DB225" s="4"/>
    </row>
    <row r="226" spans="1:106" ht="16" x14ac:dyDescent="0.2">
      <c r="BQ226" s="61"/>
      <c r="BR226" s="62"/>
      <c r="BS226" s="10"/>
      <c r="BT226" s="10"/>
      <c r="BU226" s="10"/>
      <c r="CZ226" s="4"/>
      <c r="DA226" s="4"/>
      <c r="DB226" s="4"/>
    </row>
    <row r="227" spans="1:106" ht="16" x14ac:dyDescent="0.2">
      <c r="A227" s="63"/>
      <c r="B227" s="63"/>
      <c r="C227" s="63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4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4"/>
      <c r="AF227" s="64"/>
      <c r="AG227" s="64"/>
      <c r="AH227" s="65"/>
      <c r="AI227" s="66"/>
      <c r="AJ227" s="63"/>
      <c r="AK227" s="63"/>
      <c r="AL227" s="63"/>
      <c r="AM227" s="63"/>
      <c r="BQ227" s="61"/>
      <c r="BR227" s="62"/>
      <c r="BS227" s="10"/>
      <c r="BT227" s="10"/>
      <c r="BU227" s="10"/>
      <c r="CZ227" s="4"/>
      <c r="DA227" s="4"/>
      <c r="DB227" s="4"/>
    </row>
    <row r="228" spans="1:106" ht="16" x14ac:dyDescent="0.2">
      <c r="A228" s="63"/>
      <c r="B228" s="63"/>
      <c r="C228" s="63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4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4"/>
      <c r="AF228" s="64"/>
      <c r="AG228" s="64"/>
      <c r="AH228" s="65"/>
      <c r="AI228" s="66"/>
      <c r="AJ228" s="63"/>
      <c r="AK228" s="63"/>
      <c r="AL228" s="63"/>
      <c r="AM228" s="63"/>
      <c r="AZ228" s="4"/>
      <c r="BB228" s="4"/>
      <c r="BC228" s="4"/>
      <c r="BD228" s="4"/>
    </row>
    <row r="229" spans="1:106" ht="16" x14ac:dyDescent="0.2">
      <c r="A229" s="63"/>
      <c r="B229" s="63"/>
      <c r="C229" s="63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4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4"/>
      <c r="AF229" s="64"/>
      <c r="AG229" s="64"/>
      <c r="AH229" s="65"/>
      <c r="AI229" s="66"/>
      <c r="AJ229" s="63"/>
      <c r="AK229" s="63"/>
      <c r="AL229" s="63"/>
      <c r="AM229" s="63"/>
      <c r="AZ229" s="4"/>
      <c r="BB229" s="4"/>
      <c r="BC229" s="4"/>
      <c r="BD229" s="4"/>
    </row>
    <row r="230" spans="1:106" ht="16" x14ac:dyDescent="0.2">
      <c r="A230" s="63"/>
      <c r="B230" s="63"/>
      <c r="C230" s="63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4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4"/>
      <c r="AF230" s="64"/>
      <c r="AG230" s="64"/>
      <c r="AH230" s="65"/>
      <c r="AI230" s="66"/>
      <c r="AJ230" s="63"/>
      <c r="AK230" s="63"/>
      <c r="AL230" s="63"/>
      <c r="AM230" s="63"/>
      <c r="BB230" s="4"/>
      <c r="BC230" s="4"/>
      <c r="BD230" s="4"/>
    </row>
    <row r="231" spans="1:106" ht="16" x14ac:dyDescent="0.2">
      <c r="A231" s="63"/>
      <c r="B231" s="63"/>
      <c r="C231" s="63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4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4"/>
      <c r="AF231" s="64"/>
      <c r="AG231" s="64"/>
      <c r="AH231" s="65"/>
      <c r="AI231" s="66"/>
      <c r="AJ231" s="63"/>
      <c r="AK231" s="63"/>
      <c r="AL231" s="63"/>
      <c r="AM231" s="63"/>
      <c r="BB231" s="4"/>
      <c r="BC231" s="4"/>
      <c r="BD231" s="4"/>
    </row>
    <row r="232" spans="1:106" ht="16" x14ac:dyDescent="0.2">
      <c r="A232" s="63"/>
      <c r="B232" s="63"/>
      <c r="C232" s="63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4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4"/>
      <c r="AF232" s="64"/>
      <c r="AG232" s="64"/>
      <c r="AH232" s="65"/>
      <c r="AI232" s="66"/>
      <c r="AJ232" s="63"/>
      <c r="AK232" s="63"/>
      <c r="AL232" s="63"/>
      <c r="AM232" s="63"/>
      <c r="BB232" s="4"/>
      <c r="BC232" s="4"/>
      <c r="BD232" s="4"/>
    </row>
    <row r="233" spans="1:106" ht="16" x14ac:dyDescent="0.2">
      <c r="A233" s="63"/>
      <c r="B233" s="63"/>
      <c r="C233" s="63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4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4"/>
      <c r="AF233" s="64"/>
      <c r="AG233" s="64"/>
      <c r="AH233" s="65"/>
      <c r="AI233" s="66"/>
      <c r="AJ233" s="63"/>
      <c r="AK233" s="63"/>
      <c r="AL233" s="63"/>
      <c r="AM233" s="63"/>
      <c r="BB233" s="4"/>
      <c r="BC233" s="4"/>
      <c r="BD233" s="4"/>
    </row>
    <row r="234" spans="1:106" ht="16" x14ac:dyDescent="0.2">
      <c r="A234" s="63"/>
      <c r="B234" s="63"/>
      <c r="C234" s="63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4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4"/>
      <c r="AF234" s="64"/>
      <c r="AG234" s="64"/>
      <c r="AH234" s="65"/>
      <c r="AI234" s="66"/>
      <c r="AJ234" s="63"/>
      <c r="AK234" s="63"/>
      <c r="AL234" s="63"/>
      <c r="AM234" s="63"/>
      <c r="BB234" s="4"/>
      <c r="BC234" s="4"/>
      <c r="BD234" s="4"/>
    </row>
    <row r="235" spans="1:106" ht="16" x14ac:dyDescent="0.2">
      <c r="A235" s="63"/>
      <c r="B235" s="63"/>
      <c r="C235" s="63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4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4"/>
      <c r="AF235" s="64"/>
      <c r="AG235" s="64"/>
      <c r="AH235" s="65"/>
      <c r="AI235" s="66"/>
      <c r="AJ235" s="63"/>
      <c r="AK235" s="63"/>
      <c r="AL235" s="63"/>
      <c r="AM235" s="63"/>
      <c r="BB235" s="4"/>
      <c r="BC235" s="4"/>
      <c r="BD235" s="4"/>
    </row>
    <row r="236" spans="1:106" ht="16" x14ac:dyDescent="0.2">
      <c r="A236" s="63"/>
      <c r="B236" s="63"/>
      <c r="C236" s="63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4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4"/>
      <c r="AF236" s="64"/>
      <c r="AG236" s="64"/>
      <c r="AH236" s="65"/>
      <c r="AI236" s="66"/>
      <c r="AJ236" s="63"/>
      <c r="AK236" s="63"/>
      <c r="AL236" s="63"/>
      <c r="AM236" s="63"/>
      <c r="BB236" s="4"/>
      <c r="BC236" s="4"/>
      <c r="BD236" s="4"/>
    </row>
    <row r="237" spans="1:106" ht="16" x14ac:dyDescent="0.2">
      <c r="A237" s="63"/>
      <c r="B237" s="63"/>
      <c r="C237" s="63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4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4"/>
      <c r="AF237" s="64"/>
      <c r="AG237" s="64"/>
      <c r="AH237" s="65"/>
      <c r="AI237" s="66"/>
      <c r="AJ237" s="63"/>
      <c r="AK237" s="63"/>
      <c r="AL237" s="63"/>
      <c r="AM237" s="63"/>
      <c r="BB237" s="4"/>
      <c r="BC237" s="4"/>
      <c r="BD237" s="4"/>
    </row>
    <row r="238" spans="1:106" ht="16" x14ac:dyDescent="0.2">
      <c r="A238" s="63"/>
      <c r="B238" s="63"/>
      <c r="C238" s="63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4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4"/>
      <c r="AF238" s="64"/>
      <c r="AG238" s="64"/>
      <c r="AH238" s="65"/>
      <c r="AI238" s="66"/>
      <c r="AJ238" s="63"/>
      <c r="AK238" s="63"/>
      <c r="AL238" s="63"/>
      <c r="AM238" s="63"/>
      <c r="BB238" s="4"/>
      <c r="BC238" s="4"/>
      <c r="BD238" s="4"/>
    </row>
    <row r="239" spans="1:106" ht="16" x14ac:dyDescent="0.2">
      <c r="A239" s="63"/>
      <c r="B239" s="63"/>
      <c r="C239" s="63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4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4"/>
      <c r="AF239" s="64"/>
      <c r="AG239" s="64"/>
      <c r="AH239" s="65"/>
      <c r="AI239" s="66"/>
      <c r="AJ239" s="63"/>
      <c r="AK239" s="63"/>
      <c r="AL239" s="63"/>
      <c r="AM239" s="63"/>
      <c r="BB239" s="4"/>
      <c r="BC239" s="4"/>
      <c r="BD239" s="4"/>
    </row>
    <row r="240" spans="1:106" x14ac:dyDescent="0.2">
      <c r="A240" s="63"/>
      <c r="B240" s="63"/>
      <c r="C240" s="63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63"/>
      <c r="AM240" s="63"/>
      <c r="BB240" s="4"/>
      <c r="BC240" s="4"/>
      <c r="BD240" s="4"/>
    </row>
    <row r="241" spans="1:56" x14ac:dyDescent="0.2">
      <c r="A241" s="63"/>
      <c r="B241" s="63"/>
      <c r="C241" s="63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BB241" s="4"/>
      <c r="BC241" s="4"/>
      <c r="BD241" s="4"/>
    </row>
    <row r="242" spans="1:56" x14ac:dyDescent="0.2">
      <c r="A242" s="63"/>
      <c r="B242" s="63"/>
      <c r="C242" s="63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/>
      <c r="AK242" s="63"/>
      <c r="AL242" s="63"/>
      <c r="AM242" s="63"/>
      <c r="BB242" s="4"/>
      <c r="BC242" s="4"/>
      <c r="BD242" s="4"/>
    </row>
    <row r="243" spans="1:56" x14ac:dyDescent="0.2">
      <c r="A243" s="63"/>
      <c r="B243" s="63"/>
      <c r="C243" s="63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  <c r="AL243" s="63"/>
      <c r="AM243" s="63"/>
    </row>
    <row r="244" spans="1:56" x14ac:dyDescent="0.2">
      <c r="A244" s="63"/>
      <c r="B244" s="63"/>
      <c r="C244" s="63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/>
      <c r="AL244" s="63"/>
      <c r="AM244" s="63"/>
    </row>
    <row r="245" spans="1:56" x14ac:dyDescent="0.2">
      <c r="A245" s="63"/>
      <c r="B245" s="63"/>
      <c r="C245" s="63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</row>
    <row r="246" spans="1:56" x14ac:dyDescent="0.2">
      <c r="A246" s="63"/>
      <c r="B246" s="63"/>
      <c r="C246" s="63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</row>
    <row r="247" spans="1:56" x14ac:dyDescent="0.2">
      <c r="A247" s="63"/>
      <c r="B247" s="63"/>
      <c r="C247" s="63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</row>
    <row r="248" spans="1:56" x14ac:dyDescent="0.2">
      <c r="A248" s="63"/>
      <c r="B248" s="63"/>
      <c r="C248" s="63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  <c r="AH248" s="63"/>
      <c r="AI248" s="63"/>
      <c r="AJ248" s="63"/>
      <c r="AK248" s="63"/>
      <c r="AL248" s="63"/>
      <c r="AM248" s="63"/>
    </row>
    <row r="249" spans="1:56" x14ac:dyDescent="0.2">
      <c r="A249" s="63"/>
      <c r="B249" s="63"/>
      <c r="C249" s="63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</row>
    <row r="250" spans="1:56" x14ac:dyDescent="0.2">
      <c r="A250" s="63"/>
      <c r="B250" s="63"/>
      <c r="C250" s="63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  <c r="AL250" s="63"/>
      <c r="AM250" s="63"/>
    </row>
    <row r="251" spans="1:56" x14ac:dyDescent="0.2">
      <c r="A251" s="63"/>
      <c r="B251" s="63"/>
      <c r="C251" s="63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</row>
    <row r="252" spans="1:56" x14ac:dyDescent="0.2">
      <c r="A252" s="63"/>
      <c r="B252" s="63"/>
      <c r="C252" s="63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  <c r="AF252" s="63"/>
      <c r="AG252" s="63"/>
      <c r="AH252" s="63"/>
      <c r="AI252" s="63"/>
      <c r="AJ252" s="63"/>
      <c r="AK252" s="63"/>
      <c r="AL252" s="63"/>
      <c r="AM252" s="63"/>
    </row>
    <row r="253" spans="1:56" x14ac:dyDescent="0.2">
      <c r="A253" s="63"/>
      <c r="B253" s="63"/>
      <c r="C253" s="63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</row>
    <row r="254" spans="1:56" x14ac:dyDescent="0.2">
      <c r="A254" s="63"/>
      <c r="B254" s="63"/>
      <c r="C254" s="63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  <c r="AF254" s="63"/>
      <c r="AG254" s="63"/>
      <c r="AH254" s="63"/>
      <c r="AI254" s="63"/>
      <c r="AJ254" s="63"/>
      <c r="AK254" s="63"/>
      <c r="AL254" s="63"/>
      <c r="AM254" s="63"/>
    </row>
    <row r="255" spans="1:56" x14ac:dyDescent="0.2">
      <c r="A255" s="63"/>
      <c r="B255" s="63"/>
      <c r="C255" s="63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</row>
    <row r="256" spans="1:56" x14ac:dyDescent="0.2">
      <c r="A256" s="63"/>
      <c r="B256" s="63"/>
      <c r="C256" s="63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  <c r="AF256" s="63"/>
      <c r="AG256" s="63"/>
      <c r="AH256" s="63"/>
      <c r="AI256" s="63"/>
      <c r="AJ256" s="63"/>
      <c r="AK256" s="63"/>
      <c r="AL256" s="63"/>
      <c r="AM256" s="63"/>
    </row>
    <row r="257" spans="1:39" x14ac:dyDescent="0.2">
      <c r="A257" s="63"/>
      <c r="B257" s="63"/>
      <c r="C257" s="63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</row>
    <row r="258" spans="1:39" x14ac:dyDescent="0.2">
      <c r="A258" s="63"/>
      <c r="B258" s="63"/>
      <c r="C258" s="63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3"/>
      <c r="AJ258" s="63"/>
      <c r="AK258" s="63"/>
      <c r="AL258" s="63"/>
      <c r="AM258" s="63"/>
    </row>
    <row r="259" spans="1:39" x14ac:dyDescent="0.2">
      <c r="A259" s="63"/>
      <c r="B259" s="63"/>
      <c r="C259" s="63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</row>
    <row r="260" spans="1:39" x14ac:dyDescent="0.2">
      <c r="A260" s="63"/>
      <c r="B260" s="63"/>
      <c r="C260" s="63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  <c r="AF260" s="63"/>
      <c r="AG260" s="63"/>
      <c r="AH260" s="63"/>
      <c r="AI260" s="63"/>
      <c r="AJ260" s="63"/>
      <c r="AK260" s="63"/>
      <c r="AL260" s="63"/>
      <c r="AM260" s="63"/>
    </row>
    <row r="261" spans="1:39" x14ac:dyDescent="0.2">
      <c r="A261" s="63"/>
      <c r="B261" s="63"/>
      <c r="C261" s="63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</row>
    <row r="262" spans="1:39" ht="15" hidden="1" customHeight="1" x14ac:dyDescent="0.2">
      <c r="A262" s="63"/>
      <c r="B262" s="63"/>
      <c r="C262" s="63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  <c r="AF262" s="63"/>
      <c r="AG262" s="63"/>
      <c r="AH262" s="63"/>
      <c r="AI262" s="63"/>
      <c r="AJ262" s="63"/>
      <c r="AK262" s="63"/>
      <c r="AL262" s="63"/>
      <c r="AM262" s="63"/>
    </row>
    <row r="263" spans="1:39" ht="15" hidden="1" customHeight="1" x14ac:dyDescent="0.2">
      <c r="A263" s="63"/>
      <c r="B263" s="63"/>
      <c r="C263" s="63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</row>
    <row r="264" spans="1:39" x14ac:dyDescent="0.2">
      <c r="A264" s="63"/>
      <c r="B264" s="63"/>
      <c r="C264" s="63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  <c r="AL264" s="63"/>
      <c r="AM264" s="63"/>
    </row>
    <row r="265" spans="1:39" x14ac:dyDescent="0.2">
      <c r="A265" s="63"/>
      <c r="B265" s="63"/>
      <c r="C265" s="63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  <c r="AF265" s="63"/>
      <c r="AG265" s="63"/>
      <c r="AH265" s="63"/>
      <c r="AI265" s="63"/>
      <c r="AJ265" s="63"/>
      <c r="AK265" s="63"/>
      <c r="AL265" s="63"/>
      <c r="AM265" s="63"/>
    </row>
    <row r="266" spans="1:39" x14ac:dyDescent="0.2">
      <c r="A266" s="63"/>
      <c r="B266" s="63"/>
      <c r="C266" s="63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  <c r="AF266" s="63"/>
      <c r="AG266" s="63"/>
      <c r="AH266" s="63"/>
      <c r="AI266" s="63"/>
      <c r="AJ266" s="63"/>
      <c r="AK266" s="63"/>
      <c r="AL266" s="63"/>
      <c r="AM266" s="63"/>
    </row>
    <row r="267" spans="1:39" x14ac:dyDescent="0.2">
      <c r="A267" s="63"/>
      <c r="B267" s="63"/>
      <c r="C267" s="63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  <c r="AF267" s="63"/>
      <c r="AG267" s="63"/>
      <c r="AH267" s="63"/>
      <c r="AI267" s="63"/>
      <c r="AJ267" s="63"/>
      <c r="AK267" s="63"/>
      <c r="AL267" s="63"/>
      <c r="AM267" s="63"/>
    </row>
    <row r="268" spans="1:39" x14ac:dyDescent="0.2">
      <c r="A268" s="63"/>
      <c r="B268" s="63"/>
      <c r="C268" s="63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  <c r="AE268" s="63"/>
      <c r="AF268" s="63"/>
      <c r="AG268" s="63"/>
      <c r="AH268" s="63"/>
      <c r="AI268" s="63"/>
      <c r="AJ268" s="63"/>
      <c r="AK268" s="63"/>
      <c r="AL268" s="63"/>
      <c r="AM268" s="63"/>
    </row>
    <row r="269" spans="1:39" x14ac:dyDescent="0.2">
      <c r="A269" s="63"/>
      <c r="B269" s="63"/>
      <c r="C269" s="63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  <c r="AE269" s="63"/>
      <c r="AF269" s="63"/>
      <c r="AG269" s="63"/>
      <c r="AH269" s="63"/>
      <c r="AI269" s="63"/>
      <c r="AJ269" s="63"/>
      <c r="AK269" s="63"/>
      <c r="AL269" s="63"/>
      <c r="AM269" s="63"/>
    </row>
    <row r="270" spans="1:39" x14ac:dyDescent="0.2">
      <c r="A270" s="63"/>
      <c r="B270" s="63"/>
      <c r="C270" s="63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  <c r="AE270" s="63"/>
      <c r="AF270" s="63"/>
      <c r="AG270" s="63"/>
      <c r="AH270" s="63"/>
      <c r="AI270" s="63"/>
      <c r="AJ270" s="63"/>
      <c r="AK270" s="63"/>
      <c r="AL270" s="63"/>
      <c r="AM270" s="63"/>
    </row>
    <row r="271" spans="1:39" x14ac:dyDescent="0.2">
      <c r="A271" s="63"/>
      <c r="B271" s="63"/>
      <c r="C271" s="63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  <c r="AF271" s="63"/>
      <c r="AG271" s="63"/>
      <c r="AH271" s="63"/>
      <c r="AI271" s="63"/>
      <c r="AJ271" s="63"/>
      <c r="AK271" s="63"/>
      <c r="AL271" s="63"/>
      <c r="AM271" s="63"/>
    </row>
    <row r="272" spans="1:39" x14ac:dyDescent="0.2">
      <c r="A272" s="63"/>
      <c r="B272" s="63"/>
      <c r="C272" s="63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  <c r="AE272" s="63"/>
      <c r="AF272" s="63"/>
      <c r="AG272" s="63"/>
      <c r="AH272" s="63"/>
      <c r="AI272" s="63"/>
      <c r="AJ272" s="63"/>
      <c r="AK272" s="63"/>
      <c r="AL272" s="63"/>
      <c r="AM272" s="63"/>
    </row>
    <row r="273" spans="1:39" x14ac:dyDescent="0.2">
      <c r="A273" s="63"/>
      <c r="B273" s="63"/>
      <c r="C273" s="63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  <c r="AE273" s="63"/>
      <c r="AF273" s="63"/>
      <c r="AG273" s="63"/>
      <c r="AH273" s="63"/>
      <c r="AI273" s="63"/>
      <c r="AJ273" s="63"/>
      <c r="AK273" s="63"/>
      <c r="AL273" s="63"/>
      <c r="AM273" s="63"/>
    </row>
    <row r="274" spans="1:39" x14ac:dyDescent="0.2">
      <c r="A274" s="63"/>
      <c r="B274" s="63"/>
      <c r="C274" s="63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  <c r="AE274" s="63"/>
      <c r="AF274" s="63"/>
      <c r="AG274" s="63"/>
      <c r="AH274" s="63"/>
      <c r="AI274" s="63"/>
      <c r="AJ274" s="63"/>
      <c r="AK274" s="63"/>
      <c r="AL274" s="63"/>
      <c r="AM274" s="63"/>
    </row>
    <row r="275" spans="1:39" x14ac:dyDescent="0.2">
      <c r="A275" s="63"/>
      <c r="B275" s="63"/>
      <c r="C275" s="63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  <c r="AE275" s="63"/>
      <c r="AF275" s="63"/>
      <c r="AG275" s="63"/>
      <c r="AH275" s="63"/>
      <c r="AI275" s="63"/>
      <c r="AJ275" s="63"/>
      <c r="AK275" s="63"/>
      <c r="AL275" s="63"/>
      <c r="AM275" s="63"/>
    </row>
    <row r="276" spans="1:39" x14ac:dyDescent="0.2">
      <c r="A276" s="63"/>
      <c r="B276" s="63"/>
      <c r="C276" s="63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  <c r="AE276" s="63"/>
      <c r="AF276" s="63"/>
      <c r="AG276" s="63"/>
      <c r="AH276" s="63"/>
      <c r="AI276" s="63"/>
      <c r="AJ276" s="63"/>
      <c r="AK276" s="63"/>
      <c r="AL276" s="63"/>
      <c r="AM276" s="63"/>
    </row>
    <row r="277" spans="1:39" x14ac:dyDescent="0.2">
      <c r="A277" s="63"/>
      <c r="B277" s="63"/>
      <c r="C277" s="63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  <c r="AE277" s="63"/>
      <c r="AF277" s="63"/>
      <c r="AG277" s="63"/>
      <c r="AH277" s="63"/>
      <c r="AI277" s="63"/>
      <c r="AJ277" s="63"/>
      <c r="AK277" s="63"/>
      <c r="AL277" s="63"/>
      <c r="AM277" s="63"/>
    </row>
    <row r="278" spans="1:39" x14ac:dyDescent="0.2">
      <c r="A278" s="63"/>
      <c r="B278" s="63"/>
      <c r="C278" s="63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  <c r="AE278" s="63"/>
      <c r="AF278" s="63"/>
      <c r="AG278" s="63"/>
      <c r="AH278" s="63"/>
      <c r="AI278" s="63"/>
      <c r="AJ278" s="63"/>
      <c r="AK278" s="63"/>
      <c r="AL278" s="63"/>
      <c r="AM278" s="63"/>
    </row>
    <row r="279" spans="1:39" x14ac:dyDescent="0.2">
      <c r="A279" s="63"/>
      <c r="B279" s="63"/>
      <c r="C279" s="63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  <c r="AE279" s="63"/>
      <c r="AF279" s="63"/>
      <c r="AG279" s="63"/>
      <c r="AH279" s="63"/>
      <c r="AI279" s="63"/>
      <c r="AJ279" s="63"/>
      <c r="AK279" s="63"/>
      <c r="AL279" s="63"/>
      <c r="AM279" s="63"/>
    </row>
    <row r="280" spans="1:39" x14ac:dyDescent="0.2">
      <c r="A280" s="63"/>
      <c r="B280" s="63"/>
      <c r="C280" s="63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  <c r="AE280" s="63"/>
      <c r="AF280" s="63"/>
      <c r="AG280" s="63"/>
      <c r="AH280" s="63"/>
      <c r="AI280" s="63"/>
      <c r="AJ280" s="63"/>
      <c r="AK280" s="63"/>
      <c r="AL280" s="63"/>
      <c r="AM280" s="63"/>
    </row>
    <row r="281" spans="1:39" x14ac:dyDescent="0.2">
      <c r="A281" s="63"/>
      <c r="B281" s="63"/>
      <c r="C281" s="63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  <c r="AE281" s="63"/>
      <c r="AF281" s="63"/>
      <c r="AG281" s="63"/>
      <c r="AH281" s="63"/>
      <c r="AI281" s="63"/>
      <c r="AJ281" s="63"/>
      <c r="AK281" s="63"/>
      <c r="AL281" s="63"/>
      <c r="AM281" s="63"/>
    </row>
    <row r="282" spans="1:39" x14ac:dyDescent="0.2">
      <c r="A282" s="63"/>
      <c r="B282" s="63"/>
      <c r="C282" s="63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  <c r="AE282" s="63"/>
      <c r="AF282" s="63"/>
      <c r="AG282" s="63"/>
      <c r="AH282" s="63"/>
      <c r="AI282" s="63"/>
      <c r="AJ282" s="63"/>
      <c r="AK282" s="63"/>
      <c r="AL282" s="63"/>
      <c r="AM282" s="63"/>
    </row>
    <row r="283" spans="1:39" x14ac:dyDescent="0.2">
      <c r="A283" s="63"/>
      <c r="B283" s="63"/>
      <c r="C283" s="63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  <c r="AE283" s="63"/>
      <c r="AF283" s="63"/>
      <c r="AG283" s="63"/>
      <c r="AH283" s="63"/>
      <c r="AI283" s="63"/>
      <c r="AJ283" s="63"/>
      <c r="AK283" s="63"/>
      <c r="AL283" s="63"/>
      <c r="AM283" s="63"/>
    </row>
    <row r="284" spans="1:39" x14ac:dyDescent="0.2">
      <c r="A284" s="63"/>
      <c r="B284" s="63"/>
      <c r="C284" s="63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  <c r="AE284" s="63"/>
      <c r="AF284" s="63"/>
      <c r="AG284" s="63"/>
      <c r="AH284" s="63"/>
      <c r="AI284" s="63"/>
      <c r="AJ284" s="63"/>
      <c r="AK284" s="63"/>
      <c r="AL284" s="63"/>
      <c r="AM284" s="63"/>
    </row>
    <row r="285" spans="1:39" x14ac:dyDescent="0.2">
      <c r="A285" s="63"/>
      <c r="B285" s="63"/>
      <c r="C285" s="63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  <c r="AE285" s="63"/>
      <c r="AF285" s="63"/>
      <c r="AG285" s="63"/>
      <c r="AH285" s="63"/>
      <c r="AI285" s="63"/>
      <c r="AJ285" s="63"/>
      <c r="AK285" s="63"/>
      <c r="AL285" s="63"/>
      <c r="AM285" s="63"/>
    </row>
    <row r="286" spans="1:39" x14ac:dyDescent="0.2">
      <c r="A286" s="63"/>
      <c r="B286" s="63"/>
      <c r="C286" s="63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  <c r="AE286" s="63"/>
      <c r="AF286" s="63"/>
      <c r="AG286" s="63"/>
      <c r="AH286" s="63"/>
      <c r="AI286" s="63"/>
      <c r="AJ286" s="63"/>
      <c r="AK286" s="63"/>
      <c r="AL286" s="63"/>
      <c r="AM286" s="63"/>
    </row>
    <row r="287" spans="1:39" x14ac:dyDescent="0.2">
      <c r="A287" s="63"/>
      <c r="B287" s="63"/>
      <c r="C287" s="63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  <c r="AE287" s="63"/>
      <c r="AF287" s="63"/>
      <c r="AG287" s="63"/>
      <c r="AH287" s="63"/>
      <c r="AI287" s="63"/>
      <c r="AJ287" s="63"/>
      <c r="AK287" s="63"/>
      <c r="AL287" s="63"/>
      <c r="AM287" s="63"/>
    </row>
    <row r="288" spans="1:39" x14ac:dyDescent="0.2">
      <c r="A288" s="63"/>
      <c r="B288" s="63"/>
      <c r="C288" s="63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  <c r="AE288" s="63"/>
      <c r="AF288" s="63"/>
      <c r="AG288" s="63"/>
      <c r="AH288" s="63"/>
      <c r="AI288" s="63"/>
      <c r="AJ288" s="63"/>
      <c r="AK288" s="63"/>
      <c r="AL288" s="63"/>
      <c r="AM288" s="63"/>
    </row>
    <row r="289" spans="1:39" x14ac:dyDescent="0.2">
      <c r="A289" s="63"/>
      <c r="B289" s="63"/>
      <c r="C289" s="63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  <c r="AE289" s="63"/>
      <c r="AF289" s="63"/>
      <c r="AG289" s="63"/>
      <c r="AH289" s="63"/>
      <c r="AI289" s="63"/>
      <c r="AJ289" s="63"/>
      <c r="AK289" s="63"/>
      <c r="AL289" s="63"/>
      <c r="AM289" s="63"/>
    </row>
    <row r="290" spans="1:39" x14ac:dyDescent="0.2">
      <c r="A290" s="63"/>
      <c r="B290" s="63"/>
      <c r="C290" s="63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  <c r="AE290" s="63"/>
      <c r="AF290" s="63"/>
      <c r="AG290" s="63"/>
      <c r="AH290" s="63"/>
      <c r="AI290" s="63"/>
      <c r="AJ290" s="63"/>
      <c r="AK290" s="63"/>
      <c r="AL290" s="63"/>
      <c r="AM290" s="63"/>
    </row>
    <row r="291" spans="1:39" x14ac:dyDescent="0.2">
      <c r="A291" s="63"/>
      <c r="B291" s="63"/>
      <c r="C291" s="63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  <c r="AE291" s="63"/>
      <c r="AF291" s="63"/>
      <c r="AG291" s="63"/>
      <c r="AH291" s="63"/>
      <c r="AI291" s="63"/>
      <c r="AJ291" s="63"/>
      <c r="AK291" s="63"/>
      <c r="AL291" s="63"/>
      <c r="AM291" s="63"/>
    </row>
    <row r="292" spans="1:39" x14ac:dyDescent="0.2">
      <c r="A292" s="63"/>
      <c r="B292" s="63"/>
      <c r="C292" s="63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  <c r="AE292" s="63"/>
      <c r="AF292" s="63"/>
      <c r="AG292" s="63"/>
      <c r="AH292" s="63"/>
      <c r="AI292" s="63"/>
      <c r="AJ292" s="63"/>
      <c r="AK292" s="63"/>
      <c r="AL292" s="63"/>
      <c r="AM292" s="63"/>
    </row>
    <row r="293" spans="1:39" x14ac:dyDescent="0.2">
      <c r="A293" s="63"/>
      <c r="B293" s="63"/>
      <c r="C293" s="63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  <c r="AE293" s="63"/>
      <c r="AF293" s="63"/>
      <c r="AG293" s="63"/>
      <c r="AH293" s="63"/>
      <c r="AI293" s="63"/>
      <c r="AJ293" s="63"/>
      <c r="AK293" s="63"/>
      <c r="AL293" s="63"/>
      <c r="AM293" s="63"/>
    </row>
    <row r="294" spans="1:39" x14ac:dyDescent="0.2">
      <c r="A294" s="63"/>
      <c r="B294" s="63"/>
      <c r="C294" s="63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  <c r="AE294" s="63"/>
      <c r="AF294" s="63"/>
      <c r="AG294" s="63"/>
      <c r="AH294" s="63"/>
      <c r="AI294" s="63"/>
      <c r="AJ294" s="63"/>
      <c r="AK294" s="63"/>
      <c r="AL294" s="63"/>
      <c r="AM294" s="63"/>
    </row>
    <row r="295" spans="1:39" x14ac:dyDescent="0.2">
      <c r="A295" s="63"/>
      <c r="B295" s="63"/>
      <c r="C295" s="63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  <c r="AE295" s="63"/>
      <c r="AF295" s="63"/>
      <c r="AG295" s="63"/>
      <c r="AH295" s="63"/>
      <c r="AI295" s="63"/>
      <c r="AJ295" s="63"/>
      <c r="AK295" s="63"/>
      <c r="AL295" s="63"/>
      <c r="AM295" s="63"/>
    </row>
    <row r="296" spans="1:39" x14ac:dyDescent="0.2">
      <c r="A296" s="63"/>
      <c r="B296" s="63"/>
      <c r="C296" s="63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  <c r="AE296" s="63"/>
      <c r="AF296" s="63"/>
      <c r="AG296" s="63"/>
      <c r="AH296" s="63"/>
      <c r="AI296" s="63"/>
      <c r="AJ296" s="63"/>
      <c r="AK296" s="63"/>
      <c r="AL296" s="63"/>
      <c r="AM296" s="63"/>
    </row>
    <row r="297" spans="1:39" x14ac:dyDescent="0.2">
      <c r="A297" s="63"/>
      <c r="B297" s="63"/>
      <c r="C297" s="63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  <c r="AE297" s="63"/>
      <c r="AF297" s="63"/>
      <c r="AG297" s="63"/>
      <c r="AH297" s="63"/>
      <c r="AI297" s="63"/>
      <c r="AJ297" s="63"/>
      <c r="AK297" s="63"/>
      <c r="AL297" s="63"/>
      <c r="AM297" s="63"/>
    </row>
    <row r="298" spans="1:39" x14ac:dyDescent="0.2">
      <c r="A298" s="63"/>
      <c r="B298" s="63"/>
      <c r="C298" s="63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  <c r="AE298" s="63"/>
      <c r="AF298" s="63"/>
      <c r="AG298" s="63"/>
      <c r="AH298" s="63"/>
      <c r="AI298" s="63"/>
      <c r="AJ298" s="63"/>
      <c r="AK298" s="63"/>
      <c r="AL298" s="63"/>
      <c r="AM298" s="63"/>
    </row>
    <row r="299" spans="1:39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41"/>
      <c r="K299" s="41"/>
      <c r="L299" s="41"/>
      <c r="M299" s="41"/>
      <c r="N299" s="41"/>
      <c r="O299" s="53"/>
    </row>
    <row r="300" spans="1:39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41"/>
      <c r="K300" s="41"/>
      <c r="L300" s="41"/>
      <c r="M300" s="41"/>
      <c r="N300" s="41"/>
      <c r="O300" s="53"/>
    </row>
    <row r="301" spans="1:39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41"/>
      <c r="K301" s="41"/>
      <c r="L301" s="41"/>
      <c r="M301" s="41"/>
      <c r="N301" s="41"/>
      <c r="O301" s="53"/>
    </row>
    <row r="302" spans="1:39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41"/>
      <c r="K302" s="41"/>
      <c r="L302" s="41"/>
      <c r="M302" s="41"/>
      <c r="N302" s="41"/>
      <c r="O302" s="53"/>
    </row>
    <row r="303" spans="1:39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41"/>
      <c r="K303" s="41"/>
      <c r="L303" s="41"/>
      <c r="M303" s="41"/>
      <c r="N303" s="41"/>
      <c r="O303" s="53"/>
    </row>
    <row r="304" spans="1:39" ht="16" thickBot="1" x14ac:dyDescent="0.25">
      <c r="A304" s="26"/>
      <c r="B304" s="26"/>
      <c r="C304" s="26"/>
      <c r="D304" s="26"/>
      <c r="E304" s="26"/>
      <c r="F304" s="26"/>
      <c r="G304" s="26"/>
      <c r="H304" s="26"/>
      <c r="I304" s="26"/>
      <c r="J304" s="42"/>
      <c r="K304" s="42"/>
      <c r="L304" s="42"/>
      <c r="M304" s="42"/>
      <c r="N304" s="42"/>
      <c r="O304" s="53"/>
    </row>
    <row r="305" spans="1:15" ht="16" thickBot="1" x14ac:dyDescent="0.25">
      <c r="A305" s="29">
        <f>SUM(A299:A304)</f>
        <v>0</v>
      </c>
      <c r="B305" s="30">
        <f>SUM(B299:B304)</f>
        <v>0</v>
      </c>
      <c r="C305" s="31">
        <f>SUM(C299:C304)</f>
        <v>0</v>
      </c>
      <c r="D305" s="31"/>
      <c r="E305" s="31"/>
      <c r="F305" s="31"/>
      <c r="G305" s="31"/>
      <c r="H305" s="31"/>
      <c r="I305" s="31"/>
      <c r="J305" s="39">
        <f>COUNTIF(J273:J304,#REF!)</f>
        <v>0</v>
      </c>
      <c r="K305" s="39"/>
      <c r="L305" s="39"/>
      <c r="M305" s="39"/>
      <c r="N305" s="39"/>
      <c r="O305" s="122"/>
    </row>
    <row r="309" spans="1:15" ht="16" x14ac:dyDescent="0.2">
      <c r="J309" s="33" t="s">
        <v>26</v>
      </c>
      <c r="K309" s="33"/>
      <c r="L309" s="33"/>
      <c r="M309" s="33"/>
      <c r="N309" s="33"/>
      <c r="O309" s="123"/>
    </row>
    <row r="310" spans="1:15" x14ac:dyDescent="0.2">
      <c r="J310" s="83"/>
      <c r="K310" s="83"/>
      <c r="L310" s="83"/>
      <c r="M310" s="100"/>
      <c r="N310" s="100"/>
      <c r="O310" s="100"/>
    </row>
    <row r="311" spans="1:15" x14ac:dyDescent="0.2">
      <c r="J311" s="83"/>
      <c r="K311" s="83"/>
      <c r="L311" s="83"/>
      <c r="M311" s="100"/>
      <c r="N311" s="100"/>
      <c r="O311" s="100"/>
    </row>
    <row r="312" spans="1:15" x14ac:dyDescent="0.2">
      <c r="J312" s="83"/>
      <c r="K312" s="83"/>
      <c r="L312" s="83"/>
      <c r="M312" s="100"/>
      <c r="N312" s="100"/>
      <c r="O312" s="100"/>
    </row>
    <row r="313" spans="1:15" x14ac:dyDescent="0.2">
      <c r="J313" s="83"/>
      <c r="K313" s="83"/>
      <c r="L313" s="83"/>
      <c r="M313" s="100"/>
      <c r="N313" s="100"/>
      <c r="O313" s="100"/>
    </row>
    <row r="314" spans="1:15" x14ac:dyDescent="0.2">
      <c r="J314" s="41"/>
      <c r="K314" s="41"/>
      <c r="L314" s="41"/>
      <c r="M314" s="41"/>
      <c r="N314" s="41"/>
      <c r="O314" s="53"/>
    </row>
    <row r="315" spans="1:15" x14ac:dyDescent="0.2">
      <c r="J315" s="41"/>
      <c r="K315" s="41"/>
      <c r="L315" s="41"/>
      <c r="M315" s="41"/>
      <c r="N315" s="41"/>
      <c r="O315" s="53"/>
    </row>
    <row r="316" spans="1:15" x14ac:dyDescent="0.2">
      <c r="J316" s="41"/>
      <c r="K316" s="41"/>
      <c r="L316" s="41"/>
      <c r="M316" s="41"/>
      <c r="N316" s="41"/>
      <c r="O316" s="53"/>
    </row>
    <row r="317" spans="1:15" x14ac:dyDescent="0.2">
      <c r="J317" s="41"/>
      <c r="K317" s="41"/>
      <c r="L317" s="41"/>
      <c r="M317" s="41"/>
      <c r="N317" s="41"/>
      <c r="O317" s="53"/>
    </row>
    <row r="318" spans="1:15" x14ac:dyDescent="0.2">
      <c r="J318" s="41"/>
      <c r="K318" s="41"/>
      <c r="L318" s="41"/>
      <c r="M318" s="41"/>
      <c r="N318" s="41"/>
      <c r="O318" s="53"/>
    </row>
    <row r="319" spans="1:15" x14ac:dyDescent="0.2">
      <c r="J319" s="41"/>
      <c r="K319" s="41"/>
      <c r="L319" s="41"/>
      <c r="M319" s="41"/>
      <c r="N319" s="41"/>
      <c r="O319" s="53"/>
    </row>
    <row r="320" spans="1:15" x14ac:dyDescent="0.2">
      <c r="J320" s="41"/>
      <c r="K320" s="41"/>
      <c r="L320" s="41"/>
      <c r="M320" s="41"/>
      <c r="N320" s="41"/>
      <c r="O320" s="53"/>
    </row>
    <row r="321" spans="10:15" x14ac:dyDescent="0.2">
      <c r="J321" s="40" t="e">
        <f>#REF!</f>
        <v>#REF!</v>
      </c>
      <c r="K321" s="40"/>
      <c r="L321" s="40"/>
      <c r="M321" s="40"/>
      <c r="N321" s="40"/>
      <c r="O321" s="54"/>
    </row>
    <row r="322" spans="10:15" x14ac:dyDescent="0.2">
      <c r="J322" s="40" t="e">
        <f>#REF!</f>
        <v>#REF!</v>
      </c>
      <c r="K322" s="40"/>
      <c r="L322" s="40"/>
      <c r="M322" s="40"/>
      <c r="N322" s="40"/>
      <c r="O322" s="54"/>
    </row>
    <row r="323" spans="10:15" x14ac:dyDescent="0.2">
      <c r="J323" s="40" t="e">
        <f>#REF!</f>
        <v>#REF!</v>
      </c>
      <c r="K323" s="40"/>
      <c r="L323" s="40"/>
      <c r="M323" s="40"/>
      <c r="N323" s="40"/>
      <c r="O323" s="54"/>
    </row>
    <row r="324" spans="10:15" x14ac:dyDescent="0.2">
      <c r="J324" s="42"/>
      <c r="K324" s="42"/>
      <c r="L324" s="42"/>
      <c r="M324" s="42"/>
      <c r="N324" s="42"/>
      <c r="O324" s="53"/>
    </row>
    <row r="325" spans="10:15" x14ac:dyDescent="0.2">
      <c r="J325" s="49" t="s">
        <v>27</v>
      </c>
      <c r="K325" s="49"/>
      <c r="L325" s="49"/>
      <c r="M325" s="49"/>
      <c r="N325" s="49"/>
      <c r="O325" s="102"/>
    </row>
    <row r="326" spans="10:15" x14ac:dyDescent="0.2">
      <c r="J326" s="50" t="e">
        <f>SUM(J314:J324)</f>
        <v>#REF!</v>
      </c>
      <c r="K326" s="50"/>
      <c r="L326" s="50"/>
      <c r="M326" s="50"/>
      <c r="N326" s="50"/>
      <c r="O326" s="124"/>
    </row>
  </sheetData>
  <dataConsolidate/>
  <mergeCells count="12">
    <mergeCell ref="AD53:AE53"/>
    <mergeCell ref="AA53:AC53"/>
    <mergeCell ref="D4:F4"/>
    <mergeCell ref="D9:L9"/>
    <mergeCell ref="D31:L31"/>
    <mergeCell ref="N31:T31"/>
    <mergeCell ref="D53:L53"/>
    <mergeCell ref="N53:T53"/>
    <mergeCell ref="N9:T9"/>
    <mergeCell ref="V53:Y53"/>
    <mergeCell ref="AA9:AC9"/>
    <mergeCell ref="V9:Y9"/>
  </mergeCells>
  <pageMargins left="0.70866141732283472" right="0.70866141732283472" top="0.74803149606299213" bottom="0.74803149606299213" header="0.31496062992125984" footer="0.31496062992125984"/>
  <pageSetup paperSize="9" scale="65" orientation="portrait" horizontalDpi="4294967293" verticalDpi="4294967293" r:id="rId1"/>
  <ignoredErrors>
    <ignoredError sqref="P55:P66 AC56 AE56" formula="1"/>
  </ignoredError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E139BA-5910-134D-8BF0-CB8CCEAAF814}">
  <sheetPr codeName="Blad5"/>
  <dimension ref="A2:E34"/>
  <sheetViews>
    <sheetView workbookViewId="0">
      <selection activeCell="E3" sqref="E3:E13"/>
    </sheetView>
  </sheetViews>
  <sheetFormatPr baseColWidth="10" defaultRowHeight="15" x14ac:dyDescent="0.2"/>
  <cols>
    <col min="1" max="1" width="15.83203125" customWidth="1"/>
    <col min="2" max="2" width="23.83203125" customWidth="1"/>
    <col min="3" max="3" width="12.83203125" customWidth="1"/>
    <col min="4" max="4" width="15.83203125" customWidth="1"/>
    <col min="5" max="5" width="25.83203125" customWidth="1"/>
  </cols>
  <sheetData>
    <row r="2" spans="1:5" ht="19" x14ac:dyDescent="0.25">
      <c r="A2" s="253" t="s">
        <v>84</v>
      </c>
      <c r="B2" s="253" t="s">
        <v>78</v>
      </c>
      <c r="C2" s="253" t="s">
        <v>81</v>
      </c>
      <c r="D2" s="253" t="s">
        <v>125</v>
      </c>
      <c r="E2" s="253" t="s">
        <v>133</v>
      </c>
    </row>
    <row r="3" spans="1:5" ht="19" x14ac:dyDescent="0.25">
      <c r="A3" s="253"/>
      <c r="B3" s="253"/>
      <c r="C3" s="253"/>
      <c r="D3" s="253"/>
    </row>
    <row r="4" spans="1:5" ht="19" x14ac:dyDescent="0.25">
      <c r="A4" s="22" t="s">
        <v>94</v>
      </c>
      <c r="B4" s="22" t="s">
        <v>98</v>
      </c>
      <c r="C4" s="254" t="s">
        <v>116</v>
      </c>
      <c r="D4" s="271">
        <v>50</v>
      </c>
      <c r="E4" s="22" t="s">
        <v>93</v>
      </c>
    </row>
    <row r="5" spans="1:5" ht="19" x14ac:dyDescent="0.25">
      <c r="A5" s="22" t="s">
        <v>95</v>
      </c>
      <c r="B5" s="22" t="s">
        <v>131</v>
      </c>
      <c r="C5" s="262" t="s">
        <v>117</v>
      </c>
      <c r="D5" s="255"/>
      <c r="E5" s="22" t="s">
        <v>85</v>
      </c>
    </row>
    <row r="6" spans="1:5" ht="19" x14ac:dyDescent="0.25">
      <c r="A6" s="22" t="s">
        <v>96</v>
      </c>
      <c r="B6" s="22" t="s">
        <v>99</v>
      </c>
      <c r="C6" s="255" t="s">
        <v>118</v>
      </c>
      <c r="E6" s="22" t="s">
        <v>87</v>
      </c>
    </row>
    <row r="7" spans="1:5" ht="19" x14ac:dyDescent="0.25">
      <c r="A7" s="22" t="s">
        <v>119</v>
      </c>
      <c r="B7" s="22" t="s">
        <v>100</v>
      </c>
      <c r="C7" s="22"/>
      <c r="E7" s="22" t="s">
        <v>132</v>
      </c>
    </row>
    <row r="8" spans="1:5" ht="19" x14ac:dyDescent="0.25">
      <c r="A8" s="22" t="s">
        <v>97</v>
      </c>
      <c r="B8" s="22" t="s">
        <v>101</v>
      </c>
      <c r="C8" s="22"/>
      <c r="E8" s="22" t="s">
        <v>88</v>
      </c>
    </row>
    <row r="9" spans="1:5" ht="19" x14ac:dyDescent="0.25">
      <c r="A9" s="22"/>
      <c r="B9" s="22" t="s">
        <v>102</v>
      </c>
      <c r="C9" s="22"/>
      <c r="E9" s="22" t="s">
        <v>89</v>
      </c>
    </row>
    <row r="10" spans="1:5" ht="19" x14ac:dyDescent="0.25">
      <c r="A10" s="22"/>
      <c r="B10" s="22" t="s">
        <v>103</v>
      </c>
      <c r="C10" s="22"/>
      <c r="E10" s="22" t="s">
        <v>90</v>
      </c>
    </row>
    <row r="11" spans="1:5" ht="19" x14ac:dyDescent="0.25">
      <c r="A11" s="22"/>
      <c r="B11" s="22" t="s">
        <v>104</v>
      </c>
      <c r="C11" s="22"/>
      <c r="E11" s="22" t="s">
        <v>91</v>
      </c>
    </row>
    <row r="12" spans="1:5" ht="19" x14ac:dyDescent="0.25">
      <c r="A12" s="22"/>
      <c r="B12" s="22" t="s">
        <v>105</v>
      </c>
      <c r="C12" s="22"/>
      <c r="E12" s="22" t="s">
        <v>92</v>
      </c>
    </row>
    <row r="13" spans="1:5" ht="19" x14ac:dyDescent="0.25">
      <c r="A13" s="22"/>
      <c r="B13" s="22" t="s">
        <v>106</v>
      </c>
      <c r="C13" s="22"/>
      <c r="E13" s="22" t="s">
        <v>86</v>
      </c>
    </row>
    <row r="14" spans="1:5" ht="19" x14ac:dyDescent="0.25">
      <c r="A14" s="22"/>
      <c r="B14" s="22" t="s">
        <v>107</v>
      </c>
      <c r="C14" s="22"/>
      <c r="E14" s="22"/>
    </row>
    <row r="15" spans="1:5" ht="19" x14ac:dyDescent="0.25">
      <c r="A15" s="22"/>
      <c r="B15" s="22" t="s">
        <v>121</v>
      </c>
      <c r="C15" s="22"/>
      <c r="E15" s="22"/>
    </row>
    <row r="16" spans="1:5" ht="19" x14ac:dyDescent="0.25">
      <c r="A16" s="22"/>
      <c r="B16" s="22"/>
      <c r="C16" s="22"/>
      <c r="E16" s="22"/>
    </row>
    <row r="17" spans="1:5" ht="19" x14ac:dyDescent="0.25">
      <c r="A17" s="22"/>
      <c r="B17" s="22" t="s">
        <v>108</v>
      </c>
      <c r="C17" s="22"/>
      <c r="E17" s="22"/>
    </row>
    <row r="18" spans="1:5" ht="19" x14ac:dyDescent="0.25">
      <c r="A18" s="22"/>
      <c r="B18" s="22" t="s">
        <v>109</v>
      </c>
      <c r="C18" s="22"/>
      <c r="E18" s="22"/>
    </row>
    <row r="19" spans="1:5" ht="19" x14ac:dyDescent="0.25">
      <c r="A19" s="22"/>
      <c r="B19" s="22" t="s">
        <v>110</v>
      </c>
      <c r="C19" s="22"/>
      <c r="E19" s="22"/>
    </row>
    <row r="20" spans="1:5" ht="19" x14ac:dyDescent="0.25">
      <c r="A20" s="22"/>
      <c r="B20" s="22" t="s">
        <v>111</v>
      </c>
      <c r="C20" s="22"/>
      <c r="E20" s="22"/>
    </row>
    <row r="21" spans="1:5" ht="19" x14ac:dyDescent="0.25">
      <c r="A21" s="22"/>
      <c r="B21" s="22" t="s">
        <v>112</v>
      </c>
      <c r="C21" s="22"/>
      <c r="E21" s="22"/>
    </row>
    <row r="22" spans="1:5" ht="19" x14ac:dyDescent="0.25">
      <c r="A22" s="22"/>
      <c r="B22" s="22" t="s">
        <v>113</v>
      </c>
      <c r="C22" s="22"/>
      <c r="E22" s="22"/>
    </row>
    <row r="23" spans="1:5" ht="19" x14ac:dyDescent="0.25">
      <c r="A23" s="22"/>
      <c r="B23" s="22" t="s">
        <v>114</v>
      </c>
      <c r="C23" s="22"/>
      <c r="E23" s="22"/>
    </row>
    <row r="24" spans="1:5" ht="19" x14ac:dyDescent="0.25">
      <c r="A24" s="22"/>
      <c r="B24" s="22" t="s">
        <v>115</v>
      </c>
      <c r="C24" s="22"/>
      <c r="E24" s="22"/>
    </row>
    <row r="25" spans="1:5" ht="19" x14ac:dyDescent="0.25">
      <c r="A25" s="22"/>
      <c r="B25" s="22" t="s">
        <v>120</v>
      </c>
      <c r="C25" s="22"/>
      <c r="E25" s="22"/>
    </row>
    <row r="26" spans="1:5" ht="19" x14ac:dyDescent="0.25">
      <c r="A26" s="22"/>
      <c r="B26" s="22" t="s">
        <v>122</v>
      </c>
      <c r="C26" s="22"/>
      <c r="E26" s="22"/>
    </row>
    <row r="27" spans="1:5" ht="19" x14ac:dyDescent="0.25">
      <c r="A27" s="22"/>
      <c r="B27" s="22"/>
      <c r="C27" s="22"/>
    </row>
    <row r="28" spans="1:5" ht="19" x14ac:dyDescent="0.25">
      <c r="A28" s="22"/>
      <c r="B28" s="22"/>
      <c r="C28" s="22"/>
    </row>
    <row r="29" spans="1:5" ht="19" x14ac:dyDescent="0.25">
      <c r="A29" s="22"/>
      <c r="B29" s="22"/>
      <c r="C29" s="22"/>
    </row>
    <row r="30" spans="1:5" ht="19" x14ac:dyDescent="0.25">
      <c r="A30" s="22"/>
      <c r="B30" s="22"/>
      <c r="C30" s="22"/>
    </row>
    <row r="31" spans="1:5" ht="19" x14ac:dyDescent="0.25">
      <c r="A31" s="22"/>
      <c r="B31" s="22"/>
      <c r="C31" s="22"/>
    </row>
    <row r="32" spans="1:5" ht="19" x14ac:dyDescent="0.25">
      <c r="A32" s="22"/>
      <c r="B32" s="22"/>
      <c r="C32" s="22"/>
    </row>
    <row r="33" spans="1:3" ht="19" x14ac:dyDescent="0.25">
      <c r="A33" s="22"/>
      <c r="B33" s="22"/>
      <c r="C33" s="22"/>
    </row>
    <row r="34" spans="1:3" ht="19" x14ac:dyDescent="0.25">
      <c r="A34" s="22"/>
      <c r="B34" s="22"/>
      <c r="C34" s="22"/>
    </row>
  </sheetData>
  <conditionalFormatting sqref="L8:L59">
    <cfRule type="colorScale" priority="2">
      <colorScale>
        <cfvo type="formula" val="$C$4"/>
        <cfvo type="formula" val="$C$5"/>
        <cfvo type="formula" val="$C$6"/>
        <color rgb="FF00B050"/>
        <color rgb="FFFFC000"/>
        <color rgb="FFFF0000"/>
      </colorScale>
    </cfRule>
  </conditionalFormatting>
  <conditionalFormatting sqref="C4">
    <cfRule type="colorScale" priority="1">
      <colorScale>
        <cfvo type="formula" val="$C$6"/>
        <cfvo type="formula" val="$C$4"/>
        <cfvo type="formula" val="$C$4"/>
        <color rgb="FFFF0000"/>
        <color rgb="FFFFC000"/>
        <color rgb="FF00B050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4</vt:i4>
      </vt:variant>
    </vt:vector>
  </HeadingPairs>
  <TitlesOfParts>
    <vt:vector size="7" baseType="lpstr">
      <vt:lpstr>2022</vt:lpstr>
      <vt:lpstr>ALGEMEEN 2022</vt:lpstr>
      <vt:lpstr>Keuze menu's</vt:lpstr>
      <vt:lpstr>Commanderijen</vt:lpstr>
      <vt:lpstr>Functie</vt:lpstr>
      <vt:lpstr>Lidgeld</vt:lpstr>
      <vt:lpstr>Rang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Danny</dc:creator>
  <cp:lastModifiedBy>Microsoft Office User</cp:lastModifiedBy>
  <cp:lastPrinted>2014-12-07T17:52:46Z</cp:lastPrinted>
  <dcterms:created xsi:type="dcterms:W3CDTF">2012-04-07T09:11:22Z</dcterms:created>
  <dcterms:modified xsi:type="dcterms:W3CDTF">2022-03-04T09:25:21Z</dcterms:modified>
</cp:coreProperties>
</file>